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0" activeTab="0"/>
  </bookViews>
  <sheets>
    <sheet name="Графики" sheetId="1" r:id="rId1"/>
    <sheet name="Расчет" sheetId="2" r:id="rId2"/>
    <sheet name="до 12" sheetId="3" r:id="rId3"/>
    <sheet name="до 22" sheetId="4" r:id="rId4"/>
    <sheet name="до23" sheetId="5" r:id="rId5"/>
    <sheet name="до 25" sheetId="6" r:id="rId6"/>
    <sheet name="до 29" sheetId="7" r:id="rId7"/>
  </sheets>
  <definedNames/>
  <calcPr fullCalcOnLoad="1"/>
</workbook>
</file>

<file path=xl/comments1.xml><?xml version="1.0" encoding="utf-8"?>
<comments xmlns="http://schemas.openxmlformats.org/spreadsheetml/2006/main">
  <authors>
    <author>urist2</author>
  </authors>
  <commentList>
    <comment ref="B3" authorId="0">
      <text>
        <r>
          <rPr>
            <b/>
            <sz val="8"/>
            <rFont val="Tahoma"/>
            <family val="0"/>
          </rPr>
          <t>urist2: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<sst xmlns="http://schemas.openxmlformats.org/spreadsheetml/2006/main" count="316" uniqueCount="141">
  <si>
    <t>по графику</t>
  </si>
  <si>
    <t>оплачено</t>
  </si>
  <si>
    <t>до 22 числа</t>
  </si>
  <si>
    <t>до 12 числа</t>
  </si>
  <si>
    <t>до 25 числа</t>
  </si>
  <si>
    <t xml:space="preserve">№280-204/05/СПВ </t>
  </si>
  <si>
    <t>до 23 числа</t>
  </si>
  <si>
    <t xml:space="preserve">№434-204/06/СПВ </t>
  </si>
  <si>
    <t xml:space="preserve">№313-204/06/СПВ </t>
  </si>
  <si>
    <t>-</t>
  </si>
  <si>
    <t>№ договора</t>
  </si>
  <si>
    <t>сумма к перечислению</t>
  </si>
  <si>
    <t xml:space="preserve">№006-204/05/СПВ </t>
  </si>
  <si>
    <t xml:space="preserve">№055-204/04/СПВ </t>
  </si>
  <si>
    <t xml:space="preserve">№056-204/04/СПВ </t>
  </si>
  <si>
    <t xml:space="preserve">№104-204/05/СПВ </t>
  </si>
  <si>
    <t xml:space="preserve">№108-204/05/СПВ </t>
  </si>
  <si>
    <t>№109-204/05/СПВ</t>
  </si>
  <si>
    <t xml:space="preserve">№281-204/05/СПВ </t>
  </si>
  <si>
    <t xml:space="preserve">№299-204/05/СПВ </t>
  </si>
  <si>
    <t xml:space="preserve">№282-204/05/СПВ </t>
  </si>
  <si>
    <t xml:space="preserve">№298-204/05/СПВ </t>
  </si>
  <si>
    <t>№283-204/05/СПВ</t>
  </si>
  <si>
    <t>№284-204/05/СПВ</t>
  </si>
  <si>
    <t>№311-204/05/СПВ</t>
  </si>
  <si>
    <t xml:space="preserve">№329-204/05/СПВ </t>
  </si>
  <si>
    <t>№278-204/05/СПВ</t>
  </si>
  <si>
    <t xml:space="preserve">Расчет ПЛАТЕЖЕЙ (сумм к возмещению)  филиалами </t>
  </si>
  <si>
    <t>ИТОГО:</t>
  </si>
  <si>
    <t>в т.ч. НДС</t>
  </si>
  <si>
    <t xml:space="preserve">№069-204/05/СПВ </t>
  </si>
  <si>
    <t xml:space="preserve">№ 438-204/06/СПВ </t>
  </si>
  <si>
    <t>№438-204/06/СПВ</t>
  </si>
  <si>
    <t>№435-204/06/СПВ</t>
  </si>
  <si>
    <t xml:space="preserve">№013-204/05/СПВ </t>
  </si>
  <si>
    <t>№434-204/06/СПВ</t>
  </si>
  <si>
    <t>№313-204/06/СПВ</t>
  </si>
  <si>
    <t>Руководитель ГКО</t>
  </si>
  <si>
    <t>Крутиков С.И.</t>
  </si>
  <si>
    <t xml:space="preserve">№ 439-204/06/СПВ </t>
  </si>
  <si>
    <t>№439-204/06/СПВ</t>
  </si>
  <si>
    <t xml:space="preserve">№ 424-204/06/СПВ </t>
  </si>
  <si>
    <t>№424-204/06/СПВ</t>
  </si>
  <si>
    <t xml:space="preserve">№ 440-204/06/СПВ </t>
  </si>
  <si>
    <t xml:space="preserve">№440-204/06/СПВ </t>
  </si>
  <si>
    <t>№006-204/05/СПВ</t>
  </si>
  <si>
    <t>№056-204/04/СПВ</t>
  </si>
  <si>
    <t>№069-204/05/СПВ</t>
  </si>
  <si>
    <t>№ 104-204/05/СПВ</t>
  </si>
  <si>
    <t xml:space="preserve">№109-204/05/СПВ </t>
  </si>
  <si>
    <t xml:space="preserve">№278-204/05/СПВ </t>
  </si>
  <si>
    <t>№282-204/05/СПВ</t>
  </si>
  <si>
    <t xml:space="preserve">№283-204/05/СПВ </t>
  </si>
  <si>
    <t xml:space="preserve">№284-204/05/СПВ </t>
  </si>
  <si>
    <t>№298 -204/05/СПВ</t>
  </si>
  <si>
    <t>№299 -204/05/СПВ</t>
  </si>
  <si>
    <t>№419-204/06/СПВ</t>
  </si>
  <si>
    <t>№329-204/05/СПВ</t>
  </si>
  <si>
    <t xml:space="preserve">№427-204/06/СПВ </t>
  </si>
  <si>
    <t xml:space="preserve">№429-204/06/СПВ </t>
  </si>
  <si>
    <t>№429-204/06/СПВ</t>
  </si>
  <si>
    <t xml:space="preserve">№ 442-204/06/СПВ </t>
  </si>
  <si>
    <t>№442-204/06/СПВ</t>
  </si>
  <si>
    <t xml:space="preserve">№013-204/06/СПВ </t>
  </si>
  <si>
    <t xml:space="preserve">№ 443-204/06/СПВ </t>
  </si>
  <si>
    <t xml:space="preserve">№ 444-204/06/СПВ </t>
  </si>
  <si>
    <t>056-204/04/СПВ</t>
  </si>
  <si>
    <t>055-204/04/СПВ</t>
  </si>
  <si>
    <t>013-204/05/СПВ</t>
  </si>
  <si>
    <t>006-204/05/СПВ</t>
  </si>
  <si>
    <t>069-204/05/СПВ</t>
  </si>
  <si>
    <t>104-204/05/СПВ</t>
  </si>
  <si>
    <t>108-204/05/СПВ</t>
  </si>
  <si>
    <t>109-204/05/СПВ</t>
  </si>
  <si>
    <t>280-204/05/СПВ</t>
  </si>
  <si>
    <t>278-204/05/СПВ</t>
  </si>
  <si>
    <t>298-204/05/СПВ</t>
  </si>
  <si>
    <t>299-204/05/СПВ</t>
  </si>
  <si>
    <t>281-204/05/СПВ</t>
  </si>
  <si>
    <t>282-204/05/СПВ</t>
  </si>
  <si>
    <t>283-204/05/СПВ</t>
  </si>
  <si>
    <t>284-204/05/СПВ</t>
  </si>
  <si>
    <t>311-204/05/СПВ</t>
  </si>
  <si>
    <t>329-204/05/СПВ</t>
  </si>
  <si>
    <t>313-204/06/СПВ</t>
  </si>
  <si>
    <t>434-204/06/СПВ</t>
  </si>
  <si>
    <t>435-204/06/СПВ</t>
  </si>
  <si>
    <t>438-204/06/СПВ</t>
  </si>
  <si>
    <t>439-204/06/СПВ</t>
  </si>
  <si>
    <t>419-204/06/СПВ</t>
  </si>
  <si>
    <t>424-204/06/СПВ</t>
  </si>
  <si>
    <t>429-204/06/СПВ</t>
  </si>
  <si>
    <t>427-204/06/СПВ</t>
  </si>
  <si>
    <t>442-204/06/СПВ</t>
  </si>
  <si>
    <t>440-204/06/СПВ</t>
  </si>
  <si>
    <t>443-204/06/СПВ</t>
  </si>
  <si>
    <t>444-204/06/СПВ</t>
  </si>
  <si>
    <t>до 12</t>
  </si>
  <si>
    <t>до 22</t>
  </si>
  <si>
    <t>до 25</t>
  </si>
  <si>
    <t>до 23</t>
  </si>
  <si>
    <t>№443-204/06/СПВ</t>
  </si>
  <si>
    <t>№444-204/06/СПВ</t>
  </si>
  <si>
    <t>ИТОГО до 12</t>
  </si>
  <si>
    <t>ИТОГО до 22</t>
  </si>
  <si>
    <t>ИТОГО до 23</t>
  </si>
  <si>
    <t>ИТОГО до 25</t>
  </si>
  <si>
    <t xml:space="preserve">№456-204/06/СПВ </t>
  </si>
  <si>
    <t>до 29 числа</t>
  </si>
  <si>
    <t xml:space="preserve">№466-204/06/СПВ </t>
  </si>
  <si>
    <t xml:space="preserve">№476-204/06/СПВ </t>
  </si>
  <si>
    <t>ИТОГО до 29</t>
  </si>
  <si>
    <t>до 29</t>
  </si>
  <si>
    <t>Платежи по графику</t>
  </si>
  <si>
    <t>Платежи факт</t>
  </si>
  <si>
    <t>Задолженность</t>
  </si>
  <si>
    <t xml:space="preserve">№465-204/06/СПВ </t>
  </si>
  <si>
    <t xml:space="preserve">№ 462-204/06/СПВ </t>
  </si>
  <si>
    <t xml:space="preserve">№462-204/06/СПВ </t>
  </si>
  <si>
    <t xml:space="preserve">№ 464-204/06/СПВ </t>
  </si>
  <si>
    <t xml:space="preserve">№464-204/06/СПВ </t>
  </si>
  <si>
    <t xml:space="preserve">№ 479-204/06/СПВ </t>
  </si>
  <si>
    <t xml:space="preserve">№479-204/06/СПВ </t>
  </si>
  <si>
    <t xml:space="preserve">№ 473-204/06/СПВ </t>
  </si>
  <si>
    <t xml:space="preserve">№473-204/06/СПВ </t>
  </si>
  <si>
    <t xml:space="preserve">№469-204/06/СПВ </t>
  </si>
  <si>
    <t xml:space="preserve">№452-204/06/СПВ </t>
  </si>
  <si>
    <t>452-204/06/СПВ</t>
  </si>
  <si>
    <t>№452-204/06/СПВ</t>
  </si>
  <si>
    <t>№462-204/06/СПВ</t>
  </si>
  <si>
    <t>№464-204/06/СПВ</t>
  </si>
  <si>
    <t>№465-204/06/СПВ</t>
  </si>
  <si>
    <t>№466-204/06/СПВ</t>
  </si>
  <si>
    <t>№469-204/06/СПВ</t>
  </si>
  <si>
    <t>№473-204/06/СПВ</t>
  </si>
  <si>
    <t>№476-204/06/СПВ</t>
  </si>
  <si>
    <t>№479-204/06/СПВ</t>
  </si>
  <si>
    <t>№456-204/06/СПВ</t>
  </si>
  <si>
    <t xml:space="preserve">№478-204/06/СПВ </t>
  </si>
  <si>
    <t>№478-204/06/СПВ</t>
  </si>
  <si>
    <t>по договорам лизинга за февраль 2007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</si>
</sst>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[$-FC19]d\ mmmm\ yyyy\ &quot;г.&quot;"/>
    <numFmt numFmtId="174" formatCode="[$-419]mmmm\ yyyy;@"/>
    <numFmt numFmtId="175" formatCode="mmm/yyyy"/>
    <numFmt numFmtId="176" formatCode=";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#,##0.00_ ;\-#,##0.00\ "/>
  </numFmts>
  <fonts count="2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12"/>
      <name val="Arial"/>
      <family val="2"/>
    </font>
    <font>
      <sz val="8"/>
      <name val="Arial"/>
      <family val="0"/>
    </font>
    <font>
      <sz val="10"/>
      <color indexed="11"/>
      <name val="Arial"/>
      <family val="0"/>
    </font>
    <font>
      <sz val="12"/>
      <name val="Arial"/>
      <family val="0"/>
    </font>
    <font>
      <sz val="10"/>
      <color indexed="15"/>
      <name val="Arial"/>
      <family val="2"/>
    </font>
    <font>
      <sz val="10"/>
      <color indexed="46"/>
      <name val="Arial"/>
      <family val="0"/>
    </font>
    <font>
      <b/>
      <sz val="10"/>
      <color indexed="46"/>
      <name val="Arial"/>
      <family val="0"/>
    </font>
    <font>
      <sz val="10"/>
      <color indexed="22"/>
      <name val="Arial"/>
      <family val="2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sz val="10"/>
      <color indexed="13"/>
      <name val="Arial"/>
      <family val="0"/>
    </font>
    <font>
      <b/>
      <sz val="11"/>
      <color indexed="10"/>
      <name val="Arial"/>
      <family val="2"/>
    </font>
    <font>
      <sz val="10"/>
      <color indexed="23"/>
      <name val="Arial"/>
      <family val="0"/>
    </font>
    <font>
      <sz val="10"/>
      <name val="Arial Cyr"/>
      <family val="0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4" fontId="1" fillId="2" borderId="1" xfId="0" applyNumberFormat="1" applyFont="1" applyFill="1" applyBorder="1" applyAlignment="1">
      <alignment horizontal="center"/>
    </xf>
    <xf numFmtId="174" fontId="1" fillId="2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74" fontId="1" fillId="2" borderId="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74" fontId="1" fillId="0" borderId="8" xfId="0" applyNumberFormat="1" applyFont="1" applyBorder="1" applyAlignment="1">
      <alignment horizontal="left"/>
    </xf>
    <xf numFmtId="174" fontId="3" fillId="0" borderId="8" xfId="0" applyNumberFormat="1" applyFont="1" applyFill="1" applyBorder="1" applyAlignment="1">
      <alignment horizontal="left" vertical="top"/>
    </xf>
    <xf numFmtId="174" fontId="3" fillId="0" borderId="9" xfId="0" applyNumberFormat="1" applyFont="1" applyFill="1" applyBorder="1" applyAlignment="1">
      <alignment horizontal="left" vertical="top"/>
    </xf>
    <xf numFmtId="0" fontId="0" fillId="2" borderId="10" xfId="0" applyFill="1" applyBorder="1" applyAlignment="1">
      <alignment/>
    </xf>
    <xf numFmtId="172" fontId="0" fillId="2" borderId="6" xfId="0" applyNumberFormat="1" applyFont="1" applyFill="1" applyBorder="1" applyAlignment="1">
      <alignment horizontal="center"/>
    </xf>
    <xf numFmtId="172" fontId="0" fillId="2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13" xfId="0" applyNumberForma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4" fontId="0" fillId="2" borderId="13" xfId="0" applyNumberFormat="1" applyFont="1" applyFill="1" applyBorder="1" applyAlignment="1">
      <alignment vertical="center"/>
    </xf>
    <xf numFmtId="4" fontId="0" fillId="3" borderId="11" xfId="0" applyNumberFormat="1" applyFont="1" applyFill="1" applyBorder="1" applyAlignment="1">
      <alignment vertical="center"/>
    </xf>
    <xf numFmtId="4" fontId="0" fillId="3" borderId="12" xfId="0" applyNumberFormat="1" applyFont="1" applyFill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4" fontId="0" fillId="2" borderId="5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5" xfId="0" applyNumberFormat="1" applyFont="1" applyFill="1" applyBorder="1" applyAlignment="1">
      <alignment vertical="center"/>
    </xf>
    <xf numFmtId="4" fontId="0" fillId="4" borderId="12" xfId="0" applyNumberFormat="1" applyFont="1" applyFill="1" applyBorder="1" applyAlignment="1">
      <alignment vertical="center"/>
    </xf>
    <xf numFmtId="4" fontId="0" fillId="5" borderId="12" xfId="0" applyNumberFormat="1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4" fontId="0" fillId="4" borderId="5" xfId="0" applyNumberFormat="1" applyFill="1" applyBorder="1" applyAlignment="1">
      <alignment vertical="center"/>
    </xf>
    <xf numFmtId="4" fontId="0" fillId="4" borderId="12" xfId="0" applyNumberFormat="1" applyFill="1" applyBorder="1" applyAlignment="1">
      <alignment vertical="center"/>
    </xf>
    <xf numFmtId="4" fontId="0" fillId="6" borderId="11" xfId="0" applyNumberFormat="1" applyFill="1" applyBorder="1" applyAlignment="1">
      <alignment vertical="center"/>
    </xf>
    <xf numFmtId="4" fontId="0" fillId="6" borderId="12" xfId="0" applyNumberFormat="1" applyFill="1" applyBorder="1" applyAlignment="1">
      <alignment vertical="center"/>
    </xf>
    <xf numFmtId="4" fontId="0" fillId="7" borderId="11" xfId="0" applyNumberFormat="1" applyFill="1" applyBorder="1" applyAlignment="1">
      <alignment vertical="center"/>
    </xf>
    <xf numFmtId="4" fontId="0" fillId="7" borderId="12" xfId="0" applyNumberFormat="1" applyFill="1" applyBorder="1" applyAlignment="1">
      <alignment vertical="center"/>
    </xf>
    <xf numFmtId="4" fontId="0" fillId="4" borderId="11" xfId="0" applyNumberFormat="1" applyFill="1" applyBorder="1" applyAlignment="1">
      <alignment vertical="center"/>
    </xf>
    <xf numFmtId="4" fontId="0" fillId="3" borderId="11" xfId="0" applyNumberFormat="1" applyFill="1" applyBorder="1" applyAlignment="1">
      <alignment vertical="center"/>
    </xf>
    <xf numFmtId="4" fontId="0" fillId="3" borderId="12" xfId="0" applyNumberFormat="1" applyFill="1" applyBorder="1" applyAlignment="1">
      <alignment vertical="center"/>
    </xf>
    <xf numFmtId="4" fontId="0" fillId="3" borderId="5" xfId="0" applyNumberFormat="1" applyFill="1" applyBorder="1" applyAlignment="1">
      <alignment vertical="center"/>
    </xf>
    <xf numFmtId="4" fontId="0" fillId="8" borderId="13" xfId="0" applyNumberFormat="1" applyFill="1" applyBorder="1" applyAlignment="1">
      <alignment vertical="center"/>
    </xf>
    <xf numFmtId="4" fontId="0" fillId="5" borderId="13" xfId="0" applyNumberFormat="1" applyFill="1" applyBorder="1" applyAlignment="1">
      <alignment vertical="center"/>
    </xf>
    <xf numFmtId="4" fontId="0" fillId="4" borderId="13" xfId="0" applyNumberFormat="1" applyFill="1" applyBorder="1" applyAlignment="1">
      <alignment vertical="center"/>
    </xf>
    <xf numFmtId="4" fontId="0" fillId="2" borderId="13" xfId="0" applyNumberFormat="1" applyFill="1" applyBorder="1" applyAlignment="1">
      <alignment vertical="center"/>
    </xf>
    <xf numFmtId="4" fontId="1" fillId="4" borderId="12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vertical="center"/>
    </xf>
    <xf numFmtId="4" fontId="1" fillId="2" borderId="12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9" fontId="1" fillId="4" borderId="15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4" fontId="1" fillId="5" borderId="14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vertical="center"/>
    </xf>
    <xf numFmtId="4" fontId="1" fillId="2" borderId="13" xfId="0" applyNumberFormat="1" applyFont="1" applyFill="1" applyBorder="1" applyAlignment="1">
      <alignment horizontal="center" vertical="center"/>
    </xf>
    <xf numFmtId="174" fontId="1" fillId="2" borderId="10" xfId="0" applyNumberFormat="1" applyFont="1" applyFill="1" applyBorder="1" applyAlignment="1">
      <alignment horizontal="center"/>
    </xf>
    <xf numFmtId="4" fontId="0" fillId="3" borderId="5" xfId="0" applyNumberFormat="1" applyFill="1" applyBorder="1" applyAlignment="1">
      <alignment/>
    </xf>
    <xf numFmtId="4" fontId="0" fillId="3" borderId="14" xfId="0" applyNumberFormat="1" applyFont="1" applyFill="1" applyBorder="1" applyAlignment="1">
      <alignment vertical="center"/>
    </xf>
    <xf numFmtId="4" fontId="1" fillId="3" borderId="14" xfId="0" applyNumberFormat="1" applyFont="1" applyFill="1" applyBorder="1" applyAlignment="1">
      <alignment vertical="center"/>
    </xf>
    <xf numFmtId="4" fontId="1" fillId="3" borderId="14" xfId="0" applyNumberFormat="1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vertical="center"/>
    </xf>
    <xf numFmtId="4" fontId="0" fillId="5" borderId="5" xfId="0" applyNumberFormat="1" applyFill="1" applyBorder="1" applyAlignment="1">
      <alignment/>
    </xf>
    <xf numFmtId="4" fontId="0" fillId="5" borderId="14" xfId="0" applyNumberFormat="1" applyFont="1" applyFill="1" applyBorder="1" applyAlignment="1">
      <alignment vertical="center"/>
    </xf>
    <xf numFmtId="4" fontId="1" fillId="5" borderId="14" xfId="0" applyNumberFormat="1" applyFont="1" applyFill="1" applyBorder="1" applyAlignment="1">
      <alignment horizontal="center" vertical="center"/>
    </xf>
    <xf numFmtId="4" fontId="0" fillId="7" borderId="12" xfId="0" applyNumberFormat="1" applyFont="1" applyFill="1" applyBorder="1" applyAlignment="1">
      <alignment vertical="center"/>
    </xf>
    <xf numFmtId="4" fontId="1" fillId="7" borderId="12" xfId="0" applyNumberFormat="1" applyFont="1" applyFill="1" applyBorder="1" applyAlignment="1">
      <alignment vertical="center"/>
    </xf>
    <xf numFmtId="4" fontId="1" fillId="7" borderId="12" xfId="0" applyNumberFormat="1" applyFont="1" applyFill="1" applyBorder="1" applyAlignment="1">
      <alignment horizontal="center" vertical="center"/>
    </xf>
    <xf numFmtId="4" fontId="0" fillId="6" borderId="14" xfId="0" applyNumberFormat="1" applyFill="1" applyBorder="1" applyAlignment="1">
      <alignment vertical="center"/>
    </xf>
    <xf numFmtId="4" fontId="1" fillId="6" borderId="14" xfId="0" applyNumberFormat="1" applyFont="1" applyFill="1" applyBorder="1" applyAlignment="1">
      <alignment vertical="center"/>
    </xf>
    <xf numFmtId="4" fontId="0" fillId="3" borderId="5" xfId="0" applyNumberFormat="1" applyFont="1" applyFill="1" applyBorder="1" applyAlignment="1">
      <alignment vertical="center"/>
    </xf>
    <xf numFmtId="4" fontId="0" fillId="5" borderId="13" xfId="0" applyNumberFormat="1" applyFont="1" applyFill="1" applyBorder="1" applyAlignment="1">
      <alignment vertical="center"/>
    </xf>
    <xf numFmtId="4" fontId="1" fillId="5" borderId="12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4" borderId="1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174" fontId="1" fillId="2" borderId="5" xfId="0" applyNumberFormat="1" applyFont="1" applyFill="1" applyBorder="1" applyAlignment="1">
      <alignment horizontal="center"/>
    </xf>
    <xf numFmtId="4" fontId="14" fillId="2" borderId="5" xfId="0" applyNumberFormat="1" applyFont="1" applyFill="1" applyBorder="1" applyAlignment="1">
      <alignment vertical="center"/>
    </xf>
    <xf numFmtId="171" fontId="0" fillId="7" borderId="5" xfId="20" applyFill="1" applyBorder="1" applyAlignment="1">
      <alignment/>
    </xf>
    <xf numFmtId="4" fontId="0" fillId="4" borderId="5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4" fontId="0" fillId="6" borderId="11" xfId="0" applyNumberFormat="1" applyFont="1" applyFill="1" applyBorder="1" applyAlignment="1">
      <alignment/>
    </xf>
    <xf numFmtId="4" fontId="0" fillId="6" borderId="12" xfId="0" applyNumberFormat="1" applyFont="1" applyFill="1" applyBorder="1" applyAlignment="1">
      <alignment vertical="center"/>
    </xf>
    <xf numFmtId="4" fontId="0" fillId="2" borderId="11" xfId="0" applyNumberFormat="1" applyFill="1" applyBorder="1" applyAlignment="1">
      <alignment/>
    </xf>
    <xf numFmtId="0" fontId="1" fillId="6" borderId="15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textRotation="90"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4" fontId="0" fillId="0" borderId="5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17" fontId="2" fillId="0" borderId="5" xfId="0" applyNumberFormat="1" applyFont="1" applyBorder="1" applyAlignment="1">
      <alignment/>
    </xf>
    <xf numFmtId="4" fontId="0" fillId="7" borderId="5" xfId="0" applyNumberFormat="1" applyFill="1" applyBorder="1" applyAlignment="1">
      <alignment/>
    </xf>
    <xf numFmtId="0" fontId="0" fillId="4" borderId="5" xfId="0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/>
    </xf>
    <xf numFmtId="0" fontId="1" fillId="7" borderId="5" xfId="0" applyFont="1" applyFill="1" applyBorder="1" applyAlignment="1">
      <alignment horizontal="center" vertical="center" wrapText="1"/>
    </xf>
    <xf numFmtId="4" fontId="0" fillId="2" borderId="14" xfId="0" applyNumberFormat="1" applyFont="1" applyFill="1" applyBorder="1" applyAlignment="1">
      <alignment vertical="center"/>
    </xf>
    <xf numFmtId="4" fontId="0" fillId="8" borderId="14" xfId="0" applyNumberFormat="1" applyFont="1" applyFill="1" applyBorder="1" applyAlignment="1">
      <alignment vertical="center"/>
    </xf>
    <xf numFmtId="4" fontId="0" fillId="8" borderId="14" xfId="0" applyNumberFormat="1" applyFont="1" applyFill="1" applyBorder="1" applyAlignment="1">
      <alignment vertical="center"/>
    </xf>
    <xf numFmtId="4" fontId="1" fillId="8" borderId="14" xfId="0" applyNumberFormat="1" applyFont="1" applyFill="1" applyBorder="1" applyAlignment="1">
      <alignment vertical="center"/>
    </xf>
    <xf numFmtId="4" fontId="1" fillId="8" borderId="14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vertical="center"/>
    </xf>
    <xf numFmtId="171" fontId="0" fillId="8" borderId="5" xfId="20" applyFill="1" applyBorder="1" applyAlignment="1">
      <alignment/>
    </xf>
    <xf numFmtId="0" fontId="2" fillId="0" borderId="0" xfId="0" applyFont="1" applyBorder="1" applyAlignment="1">
      <alignment horizontal="center"/>
    </xf>
    <xf numFmtId="171" fontId="0" fillId="7" borderId="11" xfId="20" applyFill="1" applyBorder="1" applyAlignment="1">
      <alignment/>
    </xf>
    <xf numFmtId="4" fontId="0" fillId="5" borderId="14" xfId="0" applyNumberFormat="1" applyFont="1" applyFill="1" applyBorder="1" applyAlignment="1">
      <alignment vertical="center"/>
    </xf>
    <xf numFmtId="4" fontId="0" fillId="7" borderId="12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1" fillId="8" borderId="5" xfId="0" applyFont="1" applyFill="1" applyBorder="1" applyAlignment="1">
      <alignment vertical="center" textRotation="90" wrapText="1"/>
    </xf>
    <xf numFmtId="181" fontId="0" fillId="3" borderId="5" xfId="0" applyNumberForma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4" fontId="0" fillId="2" borderId="13" xfId="0" applyNumberFormat="1" applyFont="1" applyFill="1" applyBorder="1" applyAlignment="1">
      <alignment vertical="center"/>
    </xf>
    <xf numFmtId="171" fontId="0" fillId="5" borderId="13" xfId="20" applyFill="1" applyBorder="1" applyAlignment="1">
      <alignment/>
    </xf>
    <xf numFmtId="4" fontId="0" fillId="3" borderId="12" xfId="0" applyNumberFormat="1" applyFont="1" applyFill="1" applyBorder="1" applyAlignment="1">
      <alignment vertical="center"/>
    </xf>
    <xf numFmtId="4" fontId="1" fillId="3" borderId="12" xfId="0" applyNumberFormat="1" applyFont="1" applyFill="1" applyBorder="1" applyAlignment="1">
      <alignment vertical="center"/>
    </xf>
    <xf numFmtId="4" fontId="1" fillId="3" borderId="12" xfId="0" applyNumberFormat="1" applyFont="1" applyFill="1" applyBorder="1" applyAlignment="1">
      <alignment horizontal="center" vertical="center"/>
    </xf>
    <xf numFmtId="171" fontId="0" fillId="9" borderId="11" xfId="20" applyFill="1" applyBorder="1" applyAlignment="1">
      <alignment horizontal="center"/>
    </xf>
    <xf numFmtId="4" fontId="0" fillId="9" borderId="12" xfId="0" applyNumberFormat="1" applyFont="1" applyFill="1" applyBorder="1" applyAlignment="1">
      <alignment vertical="center"/>
    </xf>
    <xf numFmtId="4" fontId="0" fillId="9" borderId="12" xfId="0" applyNumberFormat="1" applyFont="1" applyFill="1" applyBorder="1" applyAlignment="1">
      <alignment vertical="center"/>
    </xf>
    <xf numFmtId="4" fontId="1" fillId="9" borderId="12" xfId="0" applyNumberFormat="1" applyFont="1" applyFill="1" applyBorder="1" applyAlignment="1">
      <alignment vertical="center"/>
    </xf>
    <xf numFmtId="4" fontId="1" fillId="9" borderId="12" xfId="0" applyNumberFormat="1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171" fontId="0" fillId="6" borderId="5" xfId="20" applyFill="1" applyBorder="1" applyAlignment="1">
      <alignment/>
    </xf>
    <xf numFmtId="171" fontId="0" fillId="4" borderId="5" xfId="20" applyFont="1" applyFill="1" applyBorder="1" applyAlignment="1">
      <alignment/>
    </xf>
    <xf numFmtId="4" fontId="0" fillId="4" borderId="12" xfId="0" applyNumberFormat="1" applyFont="1" applyFill="1" applyBorder="1" applyAlignment="1">
      <alignment vertical="center"/>
    </xf>
    <xf numFmtId="4" fontId="21" fillId="8" borderId="12" xfId="0" applyNumberFormat="1" applyFont="1" applyFill="1" applyBorder="1" applyAlignment="1">
      <alignment vertical="center"/>
    </xf>
    <xf numFmtId="171" fontId="0" fillId="4" borderId="13" xfId="20" applyFont="1" applyFill="1" applyBorder="1" applyAlignment="1">
      <alignment/>
    </xf>
    <xf numFmtId="171" fontId="0" fillId="4" borderId="13" xfId="20" applyFont="1" applyFill="1" applyBorder="1" applyAlignment="1">
      <alignment/>
    </xf>
    <xf numFmtId="171" fontId="0" fillId="3" borderId="13" xfId="20" applyFill="1" applyBorder="1" applyAlignment="1">
      <alignment horizontal="center"/>
    </xf>
    <xf numFmtId="171" fontId="0" fillId="2" borderId="10" xfId="20" applyFill="1" applyBorder="1" applyAlignment="1">
      <alignment horizontal="center"/>
    </xf>
    <xf numFmtId="4" fontId="0" fillId="6" borderId="14" xfId="0" applyNumberFormat="1" applyFont="1" applyFill="1" applyBorder="1" applyAlignment="1">
      <alignment vertical="center"/>
    </xf>
    <xf numFmtId="4" fontId="0" fillId="6" borderId="14" xfId="0" applyNumberFormat="1" applyFont="1" applyFill="1" applyBorder="1" applyAlignment="1">
      <alignment vertical="center"/>
    </xf>
    <xf numFmtId="4" fontId="1" fillId="6" borderId="14" xfId="0" applyNumberFormat="1" applyFont="1" applyFill="1" applyBorder="1" applyAlignment="1">
      <alignment horizontal="center" vertical="center"/>
    </xf>
    <xf numFmtId="171" fontId="20" fillId="8" borderId="11" xfId="20" applyFont="1" applyFill="1" applyBorder="1" applyAlignment="1">
      <alignment/>
    </xf>
    <xf numFmtId="171" fontId="20" fillId="8" borderId="12" xfId="20" applyFont="1" applyFill="1" applyBorder="1" applyAlignment="1">
      <alignment/>
    </xf>
    <xf numFmtId="4" fontId="0" fillId="3" borderId="14" xfId="0" applyNumberFormat="1" applyFont="1" applyFill="1" applyBorder="1" applyAlignment="1">
      <alignment vertical="center"/>
    </xf>
    <xf numFmtId="171" fontId="20" fillId="6" borderId="13" xfId="20" applyFont="1" applyFill="1" applyBorder="1" applyAlignment="1">
      <alignment/>
    </xf>
    <xf numFmtId="171" fontId="0" fillId="6" borderId="13" xfId="20" applyFont="1" applyFill="1" applyBorder="1" applyAlignment="1">
      <alignment/>
    </xf>
    <xf numFmtId="0" fontId="1" fillId="4" borderId="20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/>
    </xf>
    <xf numFmtId="172" fontId="0" fillId="2" borderId="19" xfId="0" applyNumberFormat="1" applyFont="1" applyFill="1" applyBorder="1" applyAlignment="1">
      <alignment horizontal="center"/>
    </xf>
    <xf numFmtId="171" fontId="9" fillId="2" borderId="11" xfId="20" applyFont="1" applyFill="1" applyBorder="1" applyAlignment="1">
      <alignment/>
    </xf>
    <xf numFmtId="4" fontId="9" fillId="2" borderId="11" xfId="0" applyNumberFormat="1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172" fontId="0" fillId="2" borderId="21" xfId="0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" xfId="0" applyFill="1" applyBorder="1" applyAlignment="1">
      <alignment/>
    </xf>
    <xf numFmtId="172" fontId="0" fillId="2" borderId="16" xfId="0" applyNumberFormat="1" applyFont="1" applyFill="1" applyBorder="1" applyAlignment="1">
      <alignment horizontal="center"/>
    </xf>
    <xf numFmtId="4" fontId="0" fillId="4" borderId="14" xfId="0" applyNumberFormat="1" applyFont="1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4" fontId="1" fillId="4" borderId="14" xfId="0" applyNumberFormat="1" applyFont="1" applyFill="1" applyBorder="1" applyAlignment="1">
      <alignment vertical="center"/>
    </xf>
    <xf numFmtId="4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0" fillId="2" borderId="4" xfId="0" applyFill="1" applyBorder="1" applyAlignment="1">
      <alignment/>
    </xf>
    <xf numFmtId="4" fontId="0" fillId="8" borderId="13" xfId="0" applyNumberFormat="1" applyFont="1" applyFill="1" applyBorder="1" applyAlignment="1">
      <alignment vertical="center"/>
    </xf>
    <xf numFmtId="49" fontId="1" fillId="6" borderId="15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>
      <alignment horizontal="center" vertical="center"/>
    </xf>
    <xf numFmtId="4" fontId="0" fillId="6" borderId="5" xfId="0" applyNumberFormat="1" applyFill="1" applyBorder="1" applyAlignment="1">
      <alignment vertical="center"/>
    </xf>
    <xf numFmtId="4" fontId="0" fillId="6" borderId="11" xfId="0" applyNumberFormat="1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49" fontId="1" fillId="5" borderId="17" xfId="0" applyNumberFormat="1" applyFont="1" applyFill="1" applyBorder="1" applyAlignment="1">
      <alignment horizontal="center" vertical="center"/>
    </xf>
    <xf numFmtId="172" fontId="1" fillId="7" borderId="17" xfId="0" applyNumberFormat="1" applyFont="1" applyFill="1" applyBorder="1" applyAlignment="1">
      <alignment horizontal="center" vertical="center"/>
    </xf>
    <xf numFmtId="172" fontId="1" fillId="6" borderId="17" xfId="0" applyNumberFormat="1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172" fontId="1" fillId="3" borderId="17" xfId="0" applyNumberFormat="1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4" fontId="1" fillId="8" borderId="2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4" fontId="0" fillId="2" borderId="5" xfId="0" applyNumberFormat="1" applyFont="1" applyFill="1" applyBorder="1" applyAlignment="1">
      <alignment/>
    </xf>
    <xf numFmtId="4" fontId="1" fillId="7" borderId="5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174" fontId="1" fillId="2" borderId="12" xfId="0" applyNumberFormat="1" applyFont="1" applyFill="1" applyBorder="1" applyAlignment="1">
      <alignment horizontal="center"/>
    </xf>
    <xf numFmtId="174" fontId="1" fillId="2" borderId="3" xfId="0" applyNumberFormat="1" applyFont="1" applyFill="1" applyBorder="1" applyAlignment="1">
      <alignment horizontal="center"/>
    </xf>
    <xf numFmtId="4" fontId="0" fillId="5" borderId="14" xfId="0" applyNumberFormat="1" applyFill="1" applyBorder="1" applyAlignment="1">
      <alignment vertical="center"/>
    </xf>
    <xf numFmtId="0" fontId="0" fillId="2" borderId="19" xfId="0" applyFill="1" applyBorder="1" applyAlignment="1">
      <alignment horizontal="center"/>
    </xf>
    <xf numFmtId="4" fontId="9" fillId="2" borderId="13" xfId="0" applyNumberFormat="1" applyFont="1" applyFill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1" fillId="8" borderId="20" xfId="0" applyNumberFormat="1" applyFont="1" applyFill="1" applyBorder="1" applyAlignment="1">
      <alignment horizontal="center" vertical="center"/>
    </xf>
    <xf numFmtId="4" fontId="0" fillId="8" borderId="14" xfId="0" applyNumberFormat="1" applyFill="1" applyBorder="1" applyAlignment="1">
      <alignment vertical="center"/>
    </xf>
    <xf numFmtId="49" fontId="1" fillId="5" borderId="0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49" fontId="1" fillId="4" borderId="20" xfId="0" applyNumberFormat="1" applyFont="1" applyFill="1" applyBorder="1" applyAlignment="1">
      <alignment horizontal="center" vertical="center"/>
    </xf>
    <xf numFmtId="49" fontId="1" fillId="8" borderId="0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8" borderId="0" xfId="0" applyFont="1" applyFill="1" applyBorder="1" applyAlignment="1">
      <alignment horizontal="center" vertical="center"/>
    </xf>
    <xf numFmtId="172" fontId="1" fillId="8" borderId="2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172" fontId="1" fillId="5" borderId="20" xfId="0" applyNumberFormat="1" applyFont="1" applyFill="1" applyBorder="1" applyAlignment="1">
      <alignment horizontal="center" vertical="center"/>
    </xf>
    <xf numFmtId="172" fontId="0" fillId="2" borderId="16" xfId="0" applyNumberFormat="1" applyFill="1" applyBorder="1" applyAlignment="1">
      <alignment horizontal="center"/>
    </xf>
    <xf numFmtId="172" fontId="0" fillId="2" borderId="14" xfId="0" applyNumberFormat="1" applyFill="1" applyBorder="1" applyAlignment="1">
      <alignment horizontal="center"/>
    </xf>
    <xf numFmtId="172" fontId="0" fillId="2" borderId="4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172" fontId="1" fillId="4" borderId="20" xfId="0" applyNumberFormat="1" applyFont="1" applyFill="1" applyBorder="1" applyAlignment="1">
      <alignment horizontal="center" vertical="center"/>
    </xf>
    <xf numFmtId="174" fontId="1" fillId="2" borderId="1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4" fontId="11" fillId="2" borderId="13" xfId="0" applyNumberFormat="1" applyFont="1" applyFill="1" applyBorder="1" applyAlignment="1">
      <alignment vertical="center"/>
    </xf>
    <xf numFmtId="174" fontId="1" fillId="2" borderId="13" xfId="0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/>
    </xf>
    <xf numFmtId="4" fontId="0" fillId="6" borderId="12" xfId="0" applyNumberForma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174" fontId="1" fillId="2" borderId="14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 vertical="center"/>
    </xf>
    <xf numFmtId="4" fontId="14" fillId="2" borderId="13" xfId="0" applyNumberFormat="1" applyFont="1" applyFill="1" applyBorder="1" applyAlignment="1">
      <alignment/>
    </xf>
    <xf numFmtId="4" fontId="0" fillId="5" borderId="11" xfId="0" applyNumberFormat="1" applyFill="1" applyBorder="1" applyAlignment="1">
      <alignment/>
    </xf>
    <xf numFmtId="4" fontId="1" fillId="5" borderId="12" xfId="0" applyNumberFormat="1" applyFont="1" applyFill="1" applyBorder="1" applyAlignment="1">
      <alignment horizontal="center" vertical="center"/>
    </xf>
    <xf numFmtId="4" fontId="0" fillId="7" borderId="14" xfId="0" applyNumberFormat="1" applyFont="1" applyFill="1" applyBorder="1" applyAlignment="1">
      <alignment vertical="center"/>
    </xf>
    <xf numFmtId="4" fontId="1" fillId="7" borderId="14" xfId="0" applyNumberFormat="1" applyFont="1" applyFill="1" applyBorder="1" applyAlignment="1">
      <alignment vertical="center"/>
    </xf>
    <xf numFmtId="4" fontId="1" fillId="7" borderId="14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4" fontId="12" fillId="2" borderId="13" xfId="0" applyNumberFormat="1" applyFont="1" applyFill="1" applyBorder="1" applyAlignment="1">
      <alignment vertical="center"/>
    </xf>
    <xf numFmtId="4" fontId="13" fillId="2" borderId="13" xfId="0" applyNumberFormat="1" applyFont="1" applyFill="1" applyBorder="1" applyAlignment="1">
      <alignment vertical="center"/>
    </xf>
    <xf numFmtId="4" fontId="15" fillId="2" borderId="13" xfId="0" applyNumberFormat="1" applyFont="1" applyFill="1" applyBorder="1" applyAlignment="1">
      <alignment vertical="center"/>
    </xf>
    <xf numFmtId="4" fontId="16" fillId="2" borderId="13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horizontal="center" vertical="center"/>
    </xf>
    <xf numFmtId="4" fontId="0" fillId="4" borderId="13" xfId="0" applyNumberFormat="1" applyFill="1" applyBorder="1" applyAlignment="1">
      <alignment/>
    </xf>
    <xf numFmtId="4" fontId="14" fillId="2" borderId="11" xfId="0" applyNumberFormat="1" applyFont="1" applyFill="1" applyBorder="1" applyAlignment="1">
      <alignment vertical="center"/>
    </xf>
    <xf numFmtId="4" fontId="1" fillId="4" borderId="14" xfId="0" applyNumberFormat="1" applyFon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/>
    </xf>
    <xf numFmtId="171" fontId="17" fillId="2" borderId="13" xfId="2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 vertical="center"/>
    </xf>
    <xf numFmtId="171" fontId="0" fillId="2" borderId="13" xfId="20" applyFill="1" applyBorder="1" applyAlignment="1">
      <alignment horizontal="center"/>
    </xf>
    <xf numFmtId="4" fontId="1" fillId="6" borderId="24" xfId="0" applyNumberFormat="1" applyFont="1" applyFill="1" applyBorder="1" applyAlignment="1">
      <alignment horizontal="center" vertical="center"/>
    </xf>
    <xf numFmtId="174" fontId="1" fillId="4" borderId="12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4" fontId="19" fillId="6" borderId="14" xfId="0" applyNumberFormat="1" applyFont="1" applyFill="1" applyBorder="1" applyAlignment="1">
      <alignment vertical="center"/>
    </xf>
    <xf numFmtId="174" fontId="1" fillId="6" borderId="14" xfId="0" applyNumberFormat="1" applyFont="1" applyFill="1" applyBorder="1" applyAlignment="1">
      <alignment horizontal="center"/>
    </xf>
    <xf numFmtId="174" fontId="1" fillId="9" borderId="12" xfId="0" applyNumberFormat="1" applyFont="1" applyFill="1" applyBorder="1" applyAlignment="1">
      <alignment horizontal="center"/>
    </xf>
    <xf numFmtId="4" fontId="1" fillId="4" borderId="26" xfId="0" applyNumberFormat="1" applyFont="1" applyFill="1" applyBorder="1" applyAlignment="1">
      <alignment horizontal="center" vertical="center"/>
    </xf>
    <xf numFmtId="171" fontId="0" fillId="3" borderId="11" xfId="20" applyFill="1" applyBorder="1" applyAlignment="1">
      <alignment/>
    </xf>
    <xf numFmtId="174" fontId="1" fillId="3" borderId="12" xfId="0" applyNumberFormat="1" applyFont="1" applyFill="1" applyBorder="1" applyAlignment="1">
      <alignment horizontal="center"/>
    </xf>
    <xf numFmtId="4" fontId="1" fillId="4" borderId="27" xfId="0" applyNumberFormat="1" applyFont="1" applyFill="1" applyBorder="1" applyAlignment="1">
      <alignment horizontal="center" vertical="center"/>
    </xf>
    <xf numFmtId="4" fontId="0" fillId="4" borderId="14" xfId="0" applyNumberFormat="1" applyFont="1" applyFill="1" applyBorder="1" applyAlignment="1">
      <alignment vertical="center"/>
    </xf>
    <xf numFmtId="174" fontId="1" fillId="4" borderId="14" xfId="0" applyNumberFormat="1" applyFont="1" applyFill="1" applyBorder="1" applyAlignment="1">
      <alignment horizontal="center"/>
    </xf>
    <xf numFmtId="4" fontId="0" fillId="6" borderId="13" xfId="0" applyNumberFormat="1" applyFont="1" applyFill="1" applyBorder="1" applyAlignment="1">
      <alignment vertical="center"/>
    </xf>
    <xf numFmtId="171" fontId="0" fillId="6" borderId="13" xfId="20" applyFill="1" applyBorder="1" applyAlignment="1">
      <alignment/>
    </xf>
    <xf numFmtId="4" fontId="1" fillId="8" borderId="28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2" fillId="7" borderId="34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wrapText="1"/>
    </xf>
    <xf numFmtId="0" fontId="2" fillId="6" borderId="3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center" wrapText="1"/>
    </xf>
    <xf numFmtId="0" fontId="2" fillId="5" borderId="38" xfId="0" applyFont="1" applyFill="1" applyBorder="1" applyAlignment="1">
      <alignment horizontal="center" wrapText="1"/>
    </xf>
    <xf numFmtId="49" fontId="1" fillId="4" borderId="34" xfId="0" applyNumberFormat="1" applyFont="1" applyFill="1" applyBorder="1" applyAlignment="1">
      <alignment horizontal="center" vertical="center" wrapText="1"/>
    </xf>
    <xf numFmtId="49" fontId="1" fillId="8" borderId="34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1" fillId="3" borderId="32" xfId="0" applyNumberFormat="1" applyFont="1" applyFill="1" applyBorder="1" applyAlignment="1">
      <alignment horizontal="center" vertical="center" wrapText="1"/>
    </xf>
    <xf numFmtId="49" fontId="1" fillId="5" borderId="33" xfId="0" applyNumberFormat="1" applyFont="1" applyFill="1" applyBorder="1" applyAlignment="1">
      <alignment horizontal="center" vertical="center" wrapText="1"/>
    </xf>
    <xf numFmtId="49" fontId="1" fillId="5" borderId="37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49" fontId="1" fillId="6" borderId="31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vertical="center" wrapText="1" shrinkToFit="1"/>
    </xf>
    <xf numFmtId="0" fontId="1" fillId="4" borderId="34" xfId="0" applyFont="1" applyFill="1" applyBorder="1" applyAlignment="1">
      <alignment horizontal="center" vertical="center" wrapText="1" shrinkToFit="1"/>
    </xf>
    <xf numFmtId="0" fontId="2" fillId="3" borderId="20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 horizontal="center" wrapText="1"/>
    </xf>
    <xf numFmtId="0" fontId="2" fillId="7" borderId="3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1" fillId="9" borderId="36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" fontId="18" fillId="0" borderId="40" xfId="0" applyNumberFormat="1" applyFont="1" applyBorder="1" applyAlignment="1">
      <alignment horizontal="left"/>
    </xf>
    <xf numFmtId="17" fontId="18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2" fontId="0" fillId="6" borderId="12" xfId="0" applyNumberFormat="1" applyFont="1" applyFill="1" applyBorder="1" applyAlignment="1">
      <alignment vertical="center"/>
    </xf>
    <xf numFmtId="182" fontId="0" fillId="6" borderId="12" xfId="0" applyNumberForma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6"/>
  <sheetViews>
    <sheetView tabSelected="1" zoomScale="75" zoomScaleNormal="75" workbookViewId="0" topLeftCell="A1">
      <pane xSplit="1" ySplit="2" topLeftCell="BR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Y25" sqref="BY25"/>
    </sheetView>
  </sheetViews>
  <sheetFormatPr defaultColWidth="9.140625" defaultRowHeight="12.75"/>
  <cols>
    <col min="1" max="1" width="23.140625" style="0" bestFit="1" customWidth="1"/>
    <col min="2" max="3" width="13.00390625" style="0" customWidth="1"/>
    <col min="4" max="4" width="14.57421875" style="0" bestFit="1" customWidth="1"/>
    <col min="5" max="6" width="13.28125" style="0" customWidth="1"/>
    <col min="7" max="7" width="12.8515625" style="0" bestFit="1" customWidth="1"/>
    <col min="8" max="8" width="13.00390625" style="0" bestFit="1" customWidth="1"/>
    <col min="9" max="9" width="12.28125" style="0" bestFit="1" customWidth="1"/>
    <col min="10" max="10" width="10.140625" style="0" customWidth="1"/>
    <col min="11" max="11" width="12.28125" style="0" bestFit="1" customWidth="1"/>
    <col min="12" max="12" width="12.00390625" style="0" bestFit="1" customWidth="1"/>
    <col min="13" max="14" width="13.7109375" style="0" bestFit="1" customWidth="1"/>
    <col min="15" max="17" width="11.8515625" style="0" bestFit="1" customWidth="1"/>
    <col min="18" max="18" width="13.00390625" style="0" bestFit="1" customWidth="1"/>
    <col min="19" max="19" width="11.8515625" style="0" bestFit="1" customWidth="1"/>
    <col min="20" max="20" width="12.8515625" style="0" bestFit="1" customWidth="1"/>
    <col min="21" max="21" width="11.57421875" style="0" customWidth="1"/>
    <col min="22" max="22" width="11.57421875" style="0" bestFit="1" customWidth="1"/>
    <col min="23" max="23" width="10.421875" style="0" bestFit="1" customWidth="1"/>
    <col min="24" max="24" width="11.57421875" style="0" bestFit="1" customWidth="1"/>
    <col min="25" max="25" width="11.8515625" style="0" bestFit="1" customWidth="1"/>
    <col min="26" max="26" width="10.421875" style="1" bestFit="1" customWidth="1"/>
    <col min="27" max="27" width="11.8515625" style="0" bestFit="1" customWidth="1"/>
    <col min="28" max="28" width="10.421875" style="0" bestFit="1" customWidth="1"/>
    <col min="29" max="29" width="11.8515625" style="0" customWidth="1"/>
    <col min="30" max="30" width="10.421875" style="0" bestFit="1" customWidth="1"/>
    <col min="31" max="31" width="11.8515625" style="0" bestFit="1" customWidth="1"/>
    <col min="32" max="32" width="10.421875" style="0" bestFit="1" customWidth="1"/>
    <col min="33" max="33" width="11.8515625" style="0" bestFit="1" customWidth="1"/>
    <col min="34" max="34" width="10.421875" style="0" bestFit="1" customWidth="1"/>
    <col min="35" max="35" width="11.8515625" style="0" bestFit="1" customWidth="1"/>
    <col min="36" max="36" width="10.421875" style="0" bestFit="1" customWidth="1"/>
    <col min="37" max="37" width="11.8515625" style="0" bestFit="1" customWidth="1"/>
    <col min="38" max="38" width="11.57421875" style="0" bestFit="1" customWidth="1"/>
    <col min="39" max="39" width="11.8515625" style="0" bestFit="1" customWidth="1"/>
    <col min="40" max="40" width="10.421875" style="0" bestFit="1" customWidth="1"/>
    <col min="41" max="41" width="11.8515625" style="0" bestFit="1" customWidth="1"/>
    <col min="42" max="42" width="10.421875" style="0" bestFit="1" customWidth="1"/>
    <col min="43" max="43" width="11.8515625" style="0" bestFit="1" customWidth="1"/>
    <col min="44" max="44" width="12.8515625" style="0" customWidth="1"/>
    <col min="45" max="45" width="11.57421875" style="0" bestFit="1" customWidth="1"/>
    <col min="46" max="47" width="11.8515625" style="14" bestFit="1" customWidth="1"/>
    <col min="48" max="48" width="10.421875" style="14" bestFit="1" customWidth="1"/>
    <col min="49" max="49" width="11.8515625" style="14" bestFit="1" customWidth="1"/>
    <col min="50" max="50" width="10.421875" style="14" bestFit="1" customWidth="1"/>
    <col min="51" max="51" width="12.00390625" style="14" bestFit="1" customWidth="1"/>
    <col min="52" max="52" width="11.8515625" style="14" customWidth="1"/>
    <col min="53" max="53" width="11.140625" style="14" bestFit="1" customWidth="1"/>
    <col min="54" max="54" width="12.00390625" style="0" bestFit="1" customWidth="1"/>
    <col min="55" max="55" width="10.57421875" style="0" bestFit="1" customWidth="1"/>
    <col min="56" max="57" width="12.00390625" style="0" bestFit="1" customWidth="1"/>
    <col min="58" max="58" width="10.57421875" style="0" bestFit="1" customWidth="1"/>
    <col min="59" max="60" width="12.00390625" style="14" bestFit="1" customWidth="1"/>
    <col min="61" max="61" width="11.57421875" style="14" customWidth="1"/>
    <col min="62" max="62" width="12.00390625" style="14" bestFit="1" customWidth="1"/>
    <col min="63" max="63" width="11.8515625" style="14" customWidth="1"/>
    <col min="64" max="64" width="10.57421875" style="14" bestFit="1" customWidth="1"/>
    <col min="65" max="65" width="12.00390625" style="14" bestFit="1" customWidth="1"/>
    <col min="66" max="66" width="11.8515625" style="14" customWidth="1"/>
    <col min="67" max="67" width="13.00390625" style="14" customWidth="1"/>
    <col min="68" max="72" width="11.57421875" style="14" customWidth="1"/>
    <col min="73" max="74" width="14.00390625" style="14" customWidth="1"/>
    <col min="75" max="77" width="14.8515625" style="14" customWidth="1"/>
    <col min="78" max="78" width="12.8515625" style="14" bestFit="1" customWidth="1"/>
    <col min="79" max="79" width="11.57421875" style="14" customWidth="1"/>
    <col min="80" max="80" width="12.00390625" style="0" bestFit="1" customWidth="1"/>
    <col min="81" max="81" width="12.00390625" style="0" customWidth="1"/>
    <col min="82" max="82" width="10.57421875" style="0" bestFit="1" customWidth="1"/>
    <col min="83" max="83" width="12.8515625" style="0" bestFit="1" customWidth="1"/>
    <col min="84" max="84" width="12.00390625" style="0" customWidth="1"/>
    <col min="85" max="88" width="11.57421875" style="14" customWidth="1"/>
    <col min="89" max="89" width="13.28125" style="14" customWidth="1"/>
    <col min="90" max="90" width="11.57421875" style="14" customWidth="1"/>
    <col min="91" max="91" width="12.8515625" style="0" bestFit="1" customWidth="1"/>
    <col min="92" max="92" width="12.57421875" style="0" customWidth="1"/>
    <col min="93" max="96" width="11.57421875" style="14" customWidth="1"/>
    <col min="97" max="97" width="12.00390625" style="0" bestFit="1" customWidth="1"/>
    <col min="98" max="98" width="10.57421875" style="0" bestFit="1" customWidth="1"/>
  </cols>
  <sheetData>
    <row r="1" spans="1:98" ht="15.75" customHeight="1" thickBot="1">
      <c r="A1" s="369"/>
      <c r="B1" s="350" t="s">
        <v>4</v>
      </c>
      <c r="C1" s="350"/>
      <c r="D1" s="350"/>
      <c r="E1" s="341" t="s">
        <v>3</v>
      </c>
      <c r="F1" s="342"/>
      <c r="G1" s="349" t="s">
        <v>2</v>
      </c>
      <c r="H1" s="349"/>
      <c r="I1" s="377" t="s">
        <v>2</v>
      </c>
      <c r="J1" s="378"/>
      <c r="K1" s="351" t="s">
        <v>2</v>
      </c>
      <c r="L1" s="352"/>
      <c r="M1" s="379" t="s">
        <v>6</v>
      </c>
      <c r="N1" s="380"/>
      <c r="O1" s="374" t="s">
        <v>6</v>
      </c>
      <c r="P1" s="350"/>
      <c r="Q1" s="350"/>
      <c r="R1" s="341" t="s">
        <v>6</v>
      </c>
      <c r="S1" s="342"/>
      <c r="T1" s="347" t="s">
        <v>2</v>
      </c>
      <c r="U1" s="348"/>
      <c r="V1" s="343" t="s">
        <v>6</v>
      </c>
      <c r="W1" s="344"/>
      <c r="X1" s="345"/>
      <c r="Y1" s="336" t="s">
        <v>6</v>
      </c>
      <c r="Z1" s="336"/>
      <c r="AA1" s="337" t="s">
        <v>6</v>
      </c>
      <c r="AB1" s="338"/>
      <c r="AC1" s="329" t="s">
        <v>6</v>
      </c>
      <c r="AD1" s="330"/>
      <c r="AE1" s="316" t="s">
        <v>6</v>
      </c>
      <c r="AF1" s="317"/>
      <c r="AG1" s="326" t="s">
        <v>6</v>
      </c>
      <c r="AH1" s="326"/>
      <c r="AI1" s="318" t="s">
        <v>6</v>
      </c>
      <c r="AJ1" s="319"/>
      <c r="AK1" s="320" t="s">
        <v>6</v>
      </c>
      <c r="AL1" s="321"/>
      <c r="AM1" s="292" t="s">
        <v>6</v>
      </c>
      <c r="AN1" s="294"/>
      <c r="AO1" s="329" t="s">
        <v>2</v>
      </c>
      <c r="AP1" s="330"/>
      <c r="AQ1" s="316" t="s">
        <v>4</v>
      </c>
      <c r="AR1" s="366"/>
      <c r="AS1" s="317"/>
      <c r="AT1" s="359" t="s">
        <v>6</v>
      </c>
      <c r="AU1" s="299"/>
      <c r="AV1" s="360"/>
      <c r="AW1" s="312" t="s">
        <v>2</v>
      </c>
      <c r="AX1" s="313"/>
      <c r="AY1" s="315" t="s">
        <v>6</v>
      </c>
      <c r="AZ1" s="315"/>
      <c r="BA1" s="314"/>
      <c r="BB1" s="285" t="s">
        <v>6</v>
      </c>
      <c r="BC1" s="286"/>
      <c r="BD1" s="204" t="s">
        <v>6</v>
      </c>
      <c r="BE1" s="176"/>
      <c r="BF1" s="177"/>
      <c r="BG1" s="298" t="s">
        <v>6</v>
      </c>
      <c r="BH1" s="299"/>
      <c r="BI1" s="300"/>
      <c r="BJ1" s="307" t="s">
        <v>6</v>
      </c>
      <c r="BK1" s="308"/>
      <c r="BL1" s="309"/>
      <c r="BM1" s="292" t="s">
        <v>2</v>
      </c>
      <c r="BN1" s="293"/>
      <c r="BO1" s="293"/>
      <c r="BP1" s="294"/>
      <c r="BQ1" s="381" t="s">
        <v>6</v>
      </c>
      <c r="BR1" s="382"/>
      <c r="BS1" s="385" t="s">
        <v>2</v>
      </c>
      <c r="BT1" s="386"/>
      <c r="BU1" s="389" t="s">
        <v>6</v>
      </c>
      <c r="BV1" s="390"/>
      <c r="BW1" s="391"/>
      <c r="BX1" s="292" t="s">
        <v>2</v>
      </c>
      <c r="BY1" s="294"/>
      <c r="BZ1" s="359" t="s">
        <v>108</v>
      </c>
      <c r="CA1" s="360"/>
      <c r="CB1" s="285" t="s">
        <v>6</v>
      </c>
      <c r="CC1" s="401"/>
      <c r="CD1" s="286"/>
      <c r="CE1" s="204" t="s">
        <v>6</v>
      </c>
      <c r="CF1" s="177"/>
      <c r="CG1" s="405" t="s">
        <v>6</v>
      </c>
      <c r="CH1" s="406"/>
      <c r="CI1" s="307" t="s">
        <v>6</v>
      </c>
      <c r="CJ1" s="309"/>
      <c r="CK1" s="298" t="s">
        <v>6</v>
      </c>
      <c r="CL1" s="300"/>
      <c r="CM1" s="381" t="s">
        <v>6</v>
      </c>
      <c r="CN1" s="382"/>
      <c r="CO1" s="292" t="s">
        <v>6</v>
      </c>
      <c r="CP1" s="294"/>
      <c r="CQ1" s="204" t="s">
        <v>6</v>
      </c>
      <c r="CR1" s="177"/>
      <c r="CS1" s="395" t="s">
        <v>6</v>
      </c>
      <c r="CT1" s="396"/>
    </row>
    <row r="2" spans="1:98" s="34" customFormat="1" ht="26.25" customHeight="1" thickBot="1">
      <c r="A2" s="370"/>
      <c r="B2" s="353" t="s">
        <v>45</v>
      </c>
      <c r="C2" s="353"/>
      <c r="D2" s="353"/>
      <c r="E2" s="373" t="s">
        <v>34</v>
      </c>
      <c r="F2" s="365"/>
      <c r="G2" s="354" t="s">
        <v>13</v>
      </c>
      <c r="H2" s="354"/>
      <c r="I2" s="355" t="s">
        <v>46</v>
      </c>
      <c r="J2" s="356"/>
      <c r="K2" s="357" t="s">
        <v>47</v>
      </c>
      <c r="L2" s="358"/>
      <c r="M2" s="339" t="s">
        <v>48</v>
      </c>
      <c r="N2" s="340"/>
      <c r="O2" s="375" t="s">
        <v>16</v>
      </c>
      <c r="P2" s="376"/>
      <c r="Q2" s="376"/>
      <c r="R2" s="324" t="s">
        <v>49</v>
      </c>
      <c r="S2" s="325"/>
      <c r="T2" s="327" t="s">
        <v>50</v>
      </c>
      <c r="U2" s="328"/>
      <c r="V2" s="332" t="s">
        <v>5</v>
      </c>
      <c r="W2" s="346"/>
      <c r="X2" s="333"/>
      <c r="Y2" s="322" t="s">
        <v>18</v>
      </c>
      <c r="Z2" s="323"/>
      <c r="AA2" s="339" t="s">
        <v>51</v>
      </c>
      <c r="AB2" s="340"/>
      <c r="AC2" s="367" t="s">
        <v>52</v>
      </c>
      <c r="AD2" s="368"/>
      <c r="AE2" s="324" t="s">
        <v>53</v>
      </c>
      <c r="AF2" s="325"/>
      <c r="AG2" s="327" t="s">
        <v>54</v>
      </c>
      <c r="AH2" s="328"/>
      <c r="AI2" s="332" t="s">
        <v>55</v>
      </c>
      <c r="AJ2" s="333"/>
      <c r="AK2" s="322" t="s">
        <v>24</v>
      </c>
      <c r="AL2" s="323"/>
      <c r="AM2" s="304" t="s">
        <v>8</v>
      </c>
      <c r="AN2" s="306"/>
      <c r="AO2" s="331" t="s">
        <v>57</v>
      </c>
      <c r="AP2" s="331"/>
      <c r="AQ2" s="363" t="s">
        <v>56</v>
      </c>
      <c r="AR2" s="364"/>
      <c r="AS2" s="365"/>
      <c r="AT2" s="361" t="s">
        <v>41</v>
      </c>
      <c r="AU2" s="302"/>
      <c r="AV2" s="362"/>
      <c r="AW2" s="310" t="s">
        <v>58</v>
      </c>
      <c r="AX2" s="311"/>
      <c r="AY2" s="305" t="s">
        <v>59</v>
      </c>
      <c r="AZ2" s="305"/>
      <c r="BA2" s="314"/>
      <c r="BB2" s="287" t="s">
        <v>7</v>
      </c>
      <c r="BC2" s="288"/>
      <c r="BD2" s="295" t="s">
        <v>33</v>
      </c>
      <c r="BE2" s="296"/>
      <c r="BF2" s="297"/>
      <c r="BG2" s="301" t="s">
        <v>31</v>
      </c>
      <c r="BH2" s="302"/>
      <c r="BI2" s="303"/>
      <c r="BJ2" s="289" t="s">
        <v>39</v>
      </c>
      <c r="BK2" s="290"/>
      <c r="BL2" s="291"/>
      <c r="BM2" s="304" t="s">
        <v>43</v>
      </c>
      <c r="BN2" s="305"/>
      <c r="BO2" s="305"/>
      <c r="BP2" s="306"/>
      <c r="BQ2" s="383" t="s">
        <v>61</v>
      </c>
      <c r="BR2" s="384"/>
      <c r="BS2" s="387" t="s">
        <v>64</v>
      </c>
      <c r="BT2" s="388"/>
      <c r="BU2" s="392" t="s">
        <v>65</v>
      </c>
      <c r="BV2" s="393"/>
      <c r="BW2" s="394"/>
      <c r="BX2" s="304" t="s">
        <v>126</v>
      </c>
      <c r="BY2" s="306"/>
      <c r="BZ2" s="361" t="s">
        <v>107</v>
      </c>
      <c r="CA2" s="362"/>
      <c r="CB2" s="402" t="s">
        <v>117</v>
      </c>
      <c r="CC2" s="403"/>
      <c r="CD2" s="404"/>
      <c r="CE2" s="295" t="s">
        <v>119</v>
      </c>
      <c r="CF2" s="297"/>
      <c r="CG2" s="407" t="s">
        <v>116</v>
      </c>
      <c r="CH2" s="408"/>
      <c r="CI2" s="290" t="s">
        <v>109</v>
      </c>
      <c r="CJ2" s="290"/>
      <c r="CK2" s="409" t="s">
        <v>125</v>
      </c>
      <c r="CL2" s="410"/>
      <c r="CM2" s="383" t="s">
        <v>123</v>
      </c>
      <c r="CN2" s="384"/>
      <c r="CO2" s="399" t="s">
        <v>110</v>
      </c>
      <c r="CP2" s="400"/>
      <c r="CQ2" s="296" t="s">
        <v>138</v>
      </c>
      <c r="CR2" s="296"/>
      <c r="CS2" s="397" t="s">
        <v>121</v>
      </c>
      <c r="CT2" s="398"/>
    </row>
    <row r="3" spans="1:98" s="34" customFormat="1" ht="24.75" customHeight="1" thickBot="1">
      <c r="A3" s="370"/>
      <c r="B3" s="178" t="s">
        <v>0</v>
      </c>
      <c r="C3" s="73" t="s">
        <v>0</v>
      </c>
      <c r="D3" s="228" t="s">
        <v>1</v>
      </c>
      <c r="E3" s="195" t="s">
        <v>0</v>
      </c>
      <c r="F3" s="196" t="s">
        <v>1</v>
      </c>
      <c r="G3" s="229" t="s">
        <v>0</v>
      </c>
      <c r="H3" s="224" t="s">
        <v>1</v>
      </c>
      <c r="I3" s="199" t="s">
        <v>0</v>
      </c>
      <c r="J3" s="200" t="s">
        <v>1</v>
      </c>
      <c r="K3" s="226" t="s">
        <v>0</v>
      </c>
      <c r="L3" s="201" t="s">
        <v>1</v>
      </c>
      <c r="M3" s="74" t="s">
        <v>0</v>
      </c>
      <c r="N3" s="98" t="s">
        <v>1</v>
      </c>
      <c r="O3" s="371" t="s">
        <v>0</v>
      </c>
      <c r="P3" s="372"/>
      <c r="Q3" s="172" t="s">
        <v>1</v>
      </c>
      <c r="R3" s="115" t="s">
        <v>0</v>
      </c>
      <c r="S3" s="116" t="s">
        <v>1</v>
      </c>
      <c r="T3" s="233" t="s">
        <v>0</v>
      </c>
      <c r="U3" s="234" t="s">
        <v>1</v>
      </c>
      <c r="V3" s="334" t="s">
        <v>0</v>
      </c>
      <c r="W3" s="335"/>
      <c r="X3" s="100" t="s">
        <v>1</v>
      </c>
      <c r="Y3" s="235" t="s">
        <v>0</v>
      </c>
      <c r="Z3" s="236" t="s">
        <v>1</v>
      </c>
      <c r="AA3" s="74" t="s">
        <v>0</v>
      </c>
      <c r="AB3" s="202" t="s">
        <v>1</v>
      </c>
      <c r="AC3" s="240" t="s">
        <v>0</v>
      </c>
      <c r="AD3" s="241" t="s">
        <v>1</v>
      </c>
      <c r="AE3" s="115" t="s">
        <v>0</v>
      </c>
      <c r="AF3" s="203" t="s">
        <v>1</v>
      </c>
      <c r="AG3" s="233" t="s">
        <v>0</v>
      </c>
      <c r="AH3" s="234" t="s">
        <v>1</v>
      </c>
      <c r="AI3" s="99" t="s">
        <v>0</v>
      </c>
      <c r="AJ3" s="205" t="s">
        <v>1</v>
      </c>
      <c r="AK3" s="235" t="s">
        <v>0</v>
      </c>
      <c r="AL3" s="236" t="s">
        <v>1</v>
      </c>
      <c r="AM3" s="74" t="s">
        <v>0</v>
      </c>
      <c r="AN3" s="98" t="s">
        <v>1</v>
      </c>
      <c r="AO3" s="240" t="s">
        <v>0</v>
      </c>
      <c r="AP3" s="241" t="s">
        <v>1</v>
      </c>
      <c r="AQ3" s="115" t="s">
        <v>0</v>
      </c>
      <c r="AR3" s="115" t="s">
        <v>0</v>
      </c>
      <c r="AS3" s="203" t="s">
        <v>1</v>
      </c>
      <c r="AT3" s="243" t="s">
        <v>0</v>
      </c>
      <c r="AU3" s="99" t="s">
        <v>0</v>
      </c>
      <c r="AV3" s="248" t="s">
        <v>1</v>
      </c>
      <c r="AW3" s="96" t="s">
        <v>0</v>
      </c>
      <c r="AX3" s="97" t="s">
        <v>1</v>
      </c>
      <c r="AY3" s="250" t="s">
        <v>0</v>
      </c>
      <c r="AZ3" s="74"/>
      <c r="BA3" s="207" t="s">
        <v>1</v>
      </c>
      <c r="BB3" s="103" t="s">
        <v>0</v>
      </c>
      <c r="BC3" s="104" t="s">
        <v>1</v>
      </c>
      <c r="BD3" s="257" t="s">
        <v>0</v>
      </c>
      <c r="BE3" s="115" t="s">
        <v>0</v>
      </c>
      <c r="BF3" s="206" t="s">
        <v>1</v>
      </c>
      <c r="BG3" s="99" t="s">
        <v>0</v>
      </c>
      <c r="BH3" s="99" t="s">
        <v>0</v>
      </c>
      <c r="BI3" s="100" t="s">
        <v>1</v>
      </c>
      <c r="BJ3" s="235" t="s">
        <v>0</v>
      </c>
      <c r="BK3" s="96" t="s">
        <v>0</v>
      </c>
      <c r="BL3" s="262" t="s">
        <v>1</v>
      </c>
      <c r="BM3" s="74" t="s">
        <v>0</v>
      </c>
      <c r="BN3" s="207" t="s">
        <v>0</v>
      </c>
      <c r="BO3" s="98" t="s">
        <v>0</v>
      </c>
      <c r="BP3" s="98" t="s">
        <v>1</v>
      </c>
      <c r="BQ3" s="240" t="s">
        <v>0</v>
      </c>
      <c r="BR3" s="172" t="s">
        <v>1</v>
      </c>
      <c r="BS3" s="115" t="s">
        <v>0</v>
      </c>
      <c r="BT3" s="116" t="s">
        <v>1</v>
      </c>
      <c r="BU3" s="233" t="s">
        <v>0</v>
      </c>
      <c r="BV3" s="117" t="s">
        <v>0</v>
      </c>
      <c r="BW3" s="268" t="s">
        <v>1</v>
      </c>
      <c r="BX3" s="74" t="s">
        <v>0</v>
      </c>
      <c r="BY3" s="98" t="s">
        <v>1</v>
      </c>
      <c r="BZ3" s="243" t="s">
        <v>0</v>
      </c>
      <c r="CA3" s="248" t="s">
        <v>1</v>
      </c>
      <c r="CB3" s="172" t="s">
        <v>0</v>
      </c>
      <c r="CC3" s="172"/>
      <c r="CD3" s="104" t="s">
        <v>1</v>
      </c>
      <c r="CE3" s="270" t="s">
        <v>0</v>
      </c>
      <c r="CF3" s="206" t="s">
        <v>1</v>
      </c>
      <c r="CG3" s="154" t="s">
        <v>0</v>
      </c>
      <c r="CH3" s="155" t="s">
        <v>1</v>
      </c>
      <c r="CI3" s="235" t="s">
        <v>0</v>
      </c>
      <c r="CJ3" s="262" t="s">
        <v>1</v>
      </c>
      <c r="CK3" s="99" t="s">
        <v>0</v>
      </c>
      <c r="CL3" s="100" t="s">
        <v>1</v>
      </c>
      <c r="CM3" s="276" t="s">
        <v>0</v>
      </c>
      <c r="CN3" s="279" t="s">
        <v>1</v>
      </c>
      <c r="CO3" s="74" t="s">
        <v>0</v>
      </c>
      <c r="CP3" s="98" t="s">
        <v>1</v>
      </c>
      <c r="CQ3" s="257" t="s">
        <v>0</v>
      </c>
      <c r="CR3" s="206" t="s">
        <v>1</v>
      </c>
      <c r="CS3" s="208" t="s">
        <v>0</v>
      </c>
      <c r="CT3" s="284" t="s">
        <v>1</v>
      </c>
    </row>
    <row r="4" spans="1:98" ht="12.75">
      <c r="A4" s="28">
        <v>38322</v>
      </c>
      <c r="B4" s="32"/>
      <c r="C4" s="183"/>
      <c r="D4" s="187"/>
      <c r="E4" s="32"/>
      <c r="F4" s="33"/>
      <c r="G4" s="179"/>
      <c r="H4" s="187"/>
      <c r="I4" s="32"/>
      <c r="J4" s="33"/>
      <c r="K4" s="179"/>
      <c r="L4" s="187"/>
      <c r="M4" s="220"/>
      <c r="N4" s="221"/>
      <c r="O4" s="216"/>
      <c r="P4" s="212"/>
      <c r="Q4" s="230"/>
      <c r="R4" s="220"/>
      <c r="S4" s="221"/>
      <c r="T4" s="216"/>
      <c r="U4" s="230"/>
      <c r="V4" s="220"/>
      <c r="W4" s="212"/>
      <c r="X4" s="221"/>
      <c r="Y4" s="216"/>
      <c r="Z4" s="237"/>
      <c r="AA4" s="220"/>
      <c r="AB4" s="221"/>
      <c r="AC4" s="216"/>
      <c r="AD4" s="230"/>
      <c r="AE4" s="220"/>
      <c r="AF4" s="221"/>
      <c r="AG4" s="216"/>
      <c r="AH4" s="230"/>
      <c r="AI4" s="220"/>
      <c r="AJ4" s="221"/>
      <c r="AK4" s="216"/>
      <c r="AL4" s="230"/>
      <c r="AM4" s="220"/>
      <c r="AN4" s="221"/>
      <c r="AO4" s="216"/>
      <c r="AP4" s="230"/>
      <c r="AQ4" s="220"/>
      <c r="AR4" s="212"/>
      <c r="AS4" s="221"/>
      <c r="AT4" s="143"/>
      <c r="AU4" s="174"/>
      <c r="AV4" s="76"/>
      <c r="AW4" s="24"/>
      <c r="AX4" s="25"/>
      <c r="AY4" s="143"/>
      <c r="AZ4" s="174"/>
      <c r="BA4" s="76"/>
      <c r="BB4" s="220"/>
      <c r="BC4" s="221"/>
      <c r="BD4" s="216"/>
      <c r="BE4" s="212"/>
      <c r="BF4" s="230"/>
      <c r="BG4" s="24"/>
      <c r="BH4" s="174"/>
      <c r="BI4" s="25"/>
      <c r="BJ4" s="143"/>
      <c r="BK4" s="174"/>
      <c r="BL4" s="76"/>
      <c r="BM4" s="24"/>
      <c r="BN4" s="174"/>
      <c r="BO4" s="174"/>
      <c r="BP4" s="25"/>
      <c r="BQ4" s="143"/>
      <c r="BR4" s="76"/>
      <c r="BS4" s="24"/>
      <c r="BT4" s="25"/>
      <c r="BU4" s="143"/>
      <c r="BV4" s="174"/>
      <c r="BW4" s="76"/>
      <c r="BX4" s="24"/>
      <c r="BY4" s="25"/>
      <c r="BZ4" s="143"/>
      <c r="CA4" s="76"/>
      <c r="CB4" s="24"/>
      <c r="CC4" s="174"/>
      <c r="CD4" s="175"/>
      <c r="CE4" s="143"/>
      <c r="CF4" s="272"/>
      <c r="CG4" s="24"/>
      <c r="CH4" s="25"/>
      <c r="CI4" s="143"/>
      <c r="CJ4" s="76"/>
      <c r="CK4" s="24"/>
      <c r="CL4" s="25"/>
      <c r="CM4" s="143"/>
      <c r="CN4" s="76"/>
      <c r="CO4" s="24"/>
      <c r="CP4" s="25"/>
      <c r="CQ4" s="143"/>
      <c r="CR4" s="76"/>
      <c r="CS4" s="24"/>
      <c r="CT4" s="25"/>
    </row>
    <row r="5" spans="1:98" ht="12.75">
      <c r="A5" s="28">
        <v>38353</v>
      </c>
      <c r="B5" s="42"/>
      <c r="C5" s="51"/>
      <c r="D5" s="54"/>
      <c r="E5" s="42"/>
      <c r="F5" s="43"/>
      <c r="G5" s="194">
        <v>180197.55</v>
      </c>
      <c r="H5" s="131">
        <v>180197.55</v>
      </c>
      <c r="I5" s="45">
        <v>33965.58</v>
      </c>
      <c r="J5" s="46">
        <v>29979.26</v>
      </c>
      <c r="K5" s="44"/>
      <c r="L5" s="54"/>
      <c r="M5" s="47"/>
      <c r="N5" s="48"/>
      <c r="O5" s="68"/>
      <c r="P5" s="49"/>
      <c r="Q5" s="50"/>
      <c r="R5" s="47"/>
      <c r="S5" s="48"/>
      <c r="T5" s="68"/>
      <c r="U5" s="50"/>
      <c r="V5" s="47"/>
      <c r="W5" s="49"/>
      <c r="X5" s="48"/>
      <c r="Y5" s="68"/>
      <c r="Z5" s="50"/>
      <c r="AA5" s="47"/>
      <c r="AB5" s="48"/>
      <c r="AC5" s="68"/>
      <c r="AD5" s="50"/>
      <c r="AE5" s="47"/>
      <c r="AF5" s="48"/>
      <c r="AG5" s="68"/>
      <c r="AH5" s="50"/>
      <c r="AI5" s="47"/>
      <c r="AJ5" s="48"/>
      <c r="AK5" s="68"/>
      <c r="AL5" s="50"/>
      <c r="AM5" s="47"/>
      <c r="AN5" s="48"/>
      <c r="AO5" s="68"/>
      <c r="AP5" s="50"/>
      <c r="AQ5" s="47"/>
      <c r="AR5" s="49"/>
      <c r="AS5" s="48"/>
      <c r="AT5" s="44"/>
      <c r="AU5" s="51"/>
      <c r="AV5" s="54"/>
      <c r="AW5" s="42"/>
      <c r="AX5" s="43"/>
      <c r="AY5" s="44"/>
      <c r="AZ5" s="51"/>
      <c r="BA5" s="54"/>
      <c r="BB5" s="47"/>
      <c r="BC5" s="48"/>
      <c r="BD5" s="68"/>
      <c r="BE5" s="49"/>
      <c r="BF5" s="50"/>
      <c r="BG5" s="42"/>
      <c r="BH5" s="51"/>
      <c r="BI5" s="43"/>
      <c r="BJ5" s="44"/>
      <c r="BK5" s="51"/>
      <c r="BL5" s="54"/>
      <c r="BM5" s="42"/>
      <c r="BN5" s="51"/>
      <c r="BO5" s="51"/>
      <c r="BP5" s="43"/>
      <c r="BQ5" s="44"/>
      <c r="BR5" s="54"/>
      <c r="BS5" s="42"/>
      <c r="BT5" s="43"/>
      <c r="BU5" s="44"/>
      <c r="BV5" s="51"/>
      <c r="BW5" s="54"/>
      <c r="BX5" s="42"/>
      <c r="BY5" s="43"/>
      <c r="BZ5" s="44"/>
      <c r="CA5" s="54"/>
      <c r="CB5" s="42"/>
      <c r="CC5" s="51"/>
      <c r="CD5" s="43"/>
      <c r="CE5" s="44"/>
      <c r="CF5" s="54"/>
      <c r="CG5" s="42"/>
      <c r="CH5" s="43"/>
      <c r="CI5" s="44"/>
      <c r="CJ5" s="54"/>
      <c r="CK5" s="42"/>
      <c r="CL5" s="43"/>
      <c r="CM5" s="44"/>
      <c r="CN5" s="54"/>
      <c r="CO5" s="42"/>
      <c r="CP5" s="43"/>
      <c r="CQ5" s="44"/>
      <c r="CR5" s="54"/>
      <c r="CS5" s="42"/>
      <c r="CT5" s="43"/>
    </row>
    <row r="6" spans="1:98" ht="12.75">
      <c r="A6" s="28">
        <v>38384</v>
      </c>
      <c r="B6" s="42"/>
      <c r="C6" s="51"/>
      <c r="D6" s="54"/>
      <c r="E6" s="42"/>
      <c r="F6" s="43"/>
      <c r="G6" s="194">
        <v>30179.75</v>
      </c>
      <c r="H6" s="131">
        <v>39429.88</v>
      </c>
      <c r="I6" s="45"/>
      <c r="J6" s="46"/>
      <c r="K6" s="44"/>
      <c r="L6" s="54"/>
      <c r="M6" s="47"/>
      <c r="N6" s="48"/>
      <c r="O6" s="68"/>
      <c r="P6" s="49"/>
      <c r="Q6" s="50"/>
      <c r="R6" s="47"/>
      <c r="S6" s="48"/>
      <c r="T6" s="68"/>
      <c r="U6" s="50"/>
      <c r="V6" s="47"/>
      <c r="W6" s="49"/>
      <c r="X6" s="48"/>
      <c r="Y6" s="68"/>
      <c r="Z6" s="50"/>
      <c r="AA6" s="47"/>
      <c r="AB6" s="48"/>
      <c r="AC6" s="68"/>
      <c r="AD6" s="50"/>
      <c r="AE6" s="47"/>
      <c r="AF6" s="48"/>
      <c r="AG6" s="68"/>
      <c r="AH6" s="50"/>
      <c r="AI6" s="47"/>
      <c r="AJ6" s="48"/>
      <c r="AK6" s="68"/>
      <c r="AL6" s="50"/>
      <c r="AM6" s="47"/>
      <c r="AN6" s="48"/>
      <c r="AO6" s="68"/>
      <c r="AP6" s="50"/>
      <c r="AQ6" s="47"/>
      <c r="AR6" s="49"/>
      <c r="AS6" s="48"/>
      <c r="AT6" s="44"/>
      <c r="AU6" s="51"/>
      <c r="AV6" s="54"/>
      <c r="AW6" s="42"/>
      <c r="AX6" s="43"/>
      <c r="AY6" s="44"/>
      <c r="AZ6" s="51"/>
      <c r="BA6" s="54"/>
      <c r="BB6" s="47"/>
      <c r="BC6" s="48"/>
      <c r="BD6" s="68"/>
      <c r="BE6" s="49"/>
      <c r="BF6" s="50"/>
      <c r="BG6" s="42"/>
      <c r="BH6" s="51"/>
      <c r="BI6" s="43"/>
      <c r="BJ6" s="44"/>
      <c r="BK6" s="51"/>
      <c r="BL6" s="54"/>
      <c r="BM6" s="42"/>
      <c r="BN6" s="51"/>
      <c r="BO6" s="51"/>
      <c r="BP6" s="43"/>
      <c r="BQ6" s="44"/>
      <c r="BR6" s="54"/>
      <c r="BS6" s="42"/>
      <c r="BT6" s="43"/>
      <c r="BU6" s="44"/>
      <c r="BV6" s="51"/>
      <c r="BW6" s="54"/>
      <c r="BX6" s="42"/>
      <c r="BY6" s="43"/>
      <c r="BZ6" s="44"/>
      <c r="CA6" s="54"/>
      <c r="CB6" s="42"/>
      <c r="CC6" s="51"/>
      <c r="CD6" s="43"/>
      <c r="CE6" s="44"/>
      <c r="CF6" s="54"/>
      <c r="CG6" s="42"/>
      <c r="CH6" s="43"/>
      <c r="CI6" s="44"/>
      <c r="CJ6" s="54"/>
      <c r="CK6" s="42"/>
      <c r="CL6" s="43"/>
      <c r="CM6" s="44"/>
      <c r="CN6" s="54"/>
      <c r="CO6" s="42"/>
      <c r="CP6" s="43"/>
      <c r="CQ6" s="44"/>
      <c r="CR6" s="54"/>
      <c r="CS6" s="42"/>
      <c r="CT6" s="43"/>
    </row>
    <row r="7" spans="1:98" ht="12.75">
      <c r="A7" s="28">
        <v>38412</v>
      </c>
      <c r="B7" s="42"/>
      <c r="C7" s="51"/>
      <c r="D7" s="54"/>
      <c r="E7" s="198">
        <v>329234.46</v>
      </c>
      <c r="F7" s="416">
        <v>329234.46</v>
      </c>
      <c r="G7" s="194">
        <v>20672.67</v>
      </c>
      <c r="H7" s="131">
        <v>20672.67</v>
      </c>
      <c r="I7" s="45">
        <v>5688.61</v>
      </c>
      <c r="J7" s="46"/>
      <c r="K7" s="44"/>
      <c r="L7" s="54"/>
      <c r="M7" s="47"/>
      <c r="N7" s="48"/>
      <c r="O7" s="68"/>
      <c r="P7" s="49"/>
      <c r="Q7" s="50"/>
      <c r="R7" s="47"/>
      <c r="S7" s="48"/>
      <c r="T7" s="68"/>
      <c r="U7" s="50"/>
      <c r="V7" s="47"/>
      <c r="W7" s="49"/>
      <c r="X7" s="48"/>
      <c r="Y7" s="68"/>
      <c r="Z7" s="50"/>
      <c r="AA7" s="47"/>
      <c r="AB7" s="48"/>
      <c r="AC7" s="68"/>
      <c r="AD7" s="50"/>
      <c r="AE7" s="47"/>
      <c r="AF7" s="48"/>
      <c r="AG7" s="68"/>
      <c r="AH7" s="50"/>
      <c r="AI7" s="47"/>
      <c r="AJ7" s="48"/>
      <c r="AK7" s="68"/>
      <c r="AL7" s="50"/>
      <c r="AM7" s="47"/>
      <c r="AN7" s="48"/>
      <c r="AO7" s="68"/>
      <c r="AP7" s="50"/>
      <c r="AQ7" s="47"/>
      <c r="AR7" s="49"/>
      <c r="AS7" s="48"/>
      <c r="AT7" s="44"/>
      <c r="AU7" s="51"/>
      <c r="AV7" s="54"/>
      <c r="AW7" s="42"/>
      <c r="AX7" s="43"/>
      <c r="AY7" s="44"/>
      <c r="AZ7" s="51"/>
      <c r="BA7" s="54"/>
      <c r="BB7" s="47"/>
      <c r="BC7" s="48"/>
      <c r="BD7" s="68"/>
      <c r="BE7" s="49"/>
      <c r="BF7" s="50"/>
      <c r="BG7" s="42"/>
      <c r="BH7" s="51"/>
      <c r="BI7" s="43"/>
      <c r="BJ7" s="44"/>
      <c r="BK7" s="51"/>
      <c r="BL7" s="54"/>
      <c r="BM7" s="42"/>
      <c r="BN7" s="51"/>
      <c r="BO7" s="51"/>
      <c r="BP7" s="43"/>
      <c r="BQ7" s="44"/>
      <c r="BR7" s="54"/>
      <c r="BS7" s="42"/>
      <c r="BT7" s="43"/>
      <c r="BU7" s="44"/>
      <c r="BV7" s="51"/>
      <c r="BW7" s="54"/>
      <c r="BX7" s="42"/>
      <c r="BY7" s="43"/>
      <c r="BZ7" s="44"/>
      <c r="CA7" s="54"/>
      <c r="CB7" s="42"/>
      <c r="CC7" s="51"/>
      <c r="CD7" s="43"/>
      <c r="CE7" s="44"/>
      <c r="CF7" s="54"/>
      <c r="CG7" s="42"/>
      <c r="CH7" s="43"/>
      <c r="CI7" s="44"/>
      <c r="CJ7" s="54"/>
      <c r="CK7" s="42"/>
      <c r="CL7" s="43"/>
      <c r="CM7" s="44"/>
      <c r="CN7" s="54"/>
      <c r="CO7" s="42"/>
      <c r="CP7" s="43"/>
      <c r="CQ7" s="44"/>
      <c r="CR7" s="54"/>
      <c r="CS7" s="42"/>
      <c r="CT7" s="43"/>
    </row>
    <row r="8" spans="1:98" ht="12.75">
      <c r="A8" s="28">
        <v>38443</v>
      </c>
      <c r="B8" s="181">
        <v>122300.44</v>
      </c>
      <c r="C8" s="110">
        <v>122300.44</v>
      </c>
      <c r="D8" s="188">
        <v>1072611.73</v>
      </c>
      <c r="E8" s="198">
        <v>30728.55</v>
      </c>
      <c r="F8" s="416">
        <v>329234.46</v>
      </c>
      <c r="G8" s="194">
        <v>20415.73</v>
      </c>
      <c r="H8" s="131">
        <v>20415.73</v>
      </c>
      <c r="I8" s="45">
        <v>3735.17</v>
      </c>
      <c r="J8" s="46">
        <v>13410.1</v>
      </c>
      <c r="K8" s="94">
        <v>62468.02</v>
      </c>
      <c r="L8" s="86">
        <v>62468.02</v>
      </c>
      <c r="M8" s="47"/>
      <c r="N8" s="48"/>
      <c r="O8" s="68"/>
      <c r="P8" s="49"/>
      <c r="Q8" s="50"/>
      <c r="R8" s="47"/>
      <c r="S8" s="48"/>
      <c r="T8" s="68"/>
      <c r="U8" s="50"/>
      <c r="V8" s="47"/>
      <c r="W8" s="49"/>
      <c r="X8" s="48"/>
      <c r="Y8" s="68"/>
      <c r="Z8" s="50"/>
      <c r="AA8" s="47"/>
      <c r="AB8" s="48"/>
      <c r="AC8" s="68"/>
      <c r="AD8" s="50"/>
      <c r="AE8" s="47"/>
      <c r="AF8" s="48"/>
      <c r="AG8" s="68"/>
      <c r="AH8" s="50"/>
      <c r="AI8" s="47"/>
      <c r="AJ8" s="48"/>
      <c r="AK8" s="68"/>
      <c r="AL8" s="50"/>
      <c r="AM8" s="47"/>
      <c r="AN8" s="48"/>
      <c r="AO8" s="68"/>
      <c r="AP8" s="50"/>
      <c r="AQ8" s="47"/>
      <c r="AR8" s="49"/>
      <c r="AS8" s="48"/>
      <c r="AT8" s="44"/>
      <c r="AU8" s="51"/>
      <c r="AV8" s="54"/>
      <c r="AW8" s="42"/>
      <c r="AX8" s="43"/>
      <c r="AY8" s="44"/>
      <c r="AZ8" s="51"/>
      <c r="BA8" s="54"/>
      <c r="BB8" s="47"/>
      <c r="BC8" s="48"/>
      <c r="BD8" s="68"/>
      <c r="BE8" s="49"/>
      <c r="BF8" s="50"/>
      <c r="BG8" s="42"/>
      <c r="BH8" s="51"/>
      <c r="BI8" s="43"/>
      <c r="BJ8" s="44"/>
      <c r="BK8" s="51"/>
      <c r="BL8" s="54"/>
      <c r="BM8" s="42"/>
      <c r="BN8" s="51"/>
      <c r="BO8" s="51"/>
      <c r="BP8" s="43"/>
      <c r="BQ8" s="44"/>
      <c r="BR8" s="54"/>
      <c r="BS8" s="42"/>
      <c r="BT8" s="43"/>
      <c r="BU8" s="44"/>
      <c r="BV8" s="51"/>
      <c r="BW8" s="54"/>
      <c r="BX8" s="42"/>
      <c r="BY8" s="43"/>
      <c r="BZ8" s="44"/>
      <c r="CA8" s="54"/>
      <c r="CB8" s="42"/>
      <c r="CC8" s="51"/>
      <c r="CD8" s="43"/>
      <c r="CE8" s="44"/>
      <c r="CF8" s="54"/>
      <c r="CG8" s="42"/>
      <c r="CH8" s="43"/>
      <c r="CI8" s="44"/>
      <c r="CJ8" s="54"/>
      <c r="CK8" s="42"/>
      <c r="CL8" s="43"/>
      <c r="CM8" s="44"/>
      <c r="CN8" s="54"/>
      <c r="CO8" s="42"/>
      <c r="CP8" s="43"/>
      <c r="CQ8" s="44"/>
      <c r="CR8" s="54"/>
      <c r="CS8" s="42"/>
      <c r="CT8" s="43"/>
    </row>
    <row r="9" spans="1:98" ht="12.75">
      <c r="A9" s="28">
        <v>38473</v>
      </c>
      <c r="B9" s="181">
        <v>113995.17</v>
      </c>
      <c r="C9" s="110">
        <v>113995.16715061957</v>
      </c>
      <c r="D9" s="188">
        <v>103492.14</v>
      </c>
      <c r="E9" s="198">
        <v>45542.96</v>
      </c>
      <c r="F9" s="416">
        <v>76271.51</v>
      </c>
      <c r="G9" s="194">
        <v>19351.23</v>
      </c>
      <c r="H9" s="131">
        <v>19351.23</v>
      </c>
      <c r="I9" s="45">
        <v>3691.36</v>
      </c>
      <c r="J9" s="46">
        <v>7697.72</v>
      </c>
      <c r="K9" s="94"/>
      <c r="L9" s="86"/>
      <c r="M9" s="47"/>
      <c r="N9" s="48"/>
      <c r="O9" s="68"/>
      <c r="P9" s="49"/>
      <c r="Q9" s="50"/>
      <c r="R9" s="47"/>
      <c r="S9" s="48"/>
      <c r="T9" s="68"/>
      <c r="U9" s="50"/>
      <c r="V9" s="47"/>
      <c r="W9" s="49"/>
      <c r="X9" s="48"/>
      <c r="Y9" s="68"/>
      <c r="Z9" s="50"/>
      <c r="AA9" s="47"/>
      <c r="AB9" s="48"/>
      <c r="AC9" s="68"/>
      <c r="AD9" s="50"/>
      <c r="AE9" s="47"/>
      <c r="AF9" s="48"/>
      <c r="AG9" s="68"/>
      <c r="AH9" s="50"/>
      <c r="AI9" s="47"/>
      <c r="AJ9" s="48"/>
      <c r="AK9" s="68"/>
      <c r="AL9" s="50"/>
      <c r="AM9" s="47"/>
      <c r="AN9" s="48"/>
      <c r="AO9" s="68"/>
      <c r="AP9" s="50"/>
      <c r="AQ9" s="47"/>
      <c r="AR9" s="49"/>
      <c r="AS9" s="48"/>
      <c r="AT9" s="44"/>
      <c r="AU9" s="51"/>
      <c r="AV9" s="54"/>
      <c r="AW9" s="42"/>
      <c r="AX9" s="43"/>
      <c r="AY9" s="44"/>
      <c r="AZ9" s="51"/>
      <c r="BA9" s="54"/>
      <c r="BB9" s="47"/>
      <c r="BC9" s="48"/>
      <c r="BD9" s="68"/>
      <c r="BE9" s="49"/>
      <c r="BF9" s="50"/>
      <c r="BG9" s="42"/>
      <c r="BH9" s="51"/>
      <c r="BI9" s="43"/>
      <c r="BJ9" s="44"/>
      <c r="BK9" s="51"/>
      <c r="BL9" s="54"/>
      <c r="BM9" s="42"/>
      <c r="BN9" s="51"/>
      <c r="BO9" s="51"/>
      <c r="BP9" s="43"/>
      <c r="BQ9" s="44"/>
      <c r="BR9" s="54"/>
      <c r="BS9" s="42"/>
      <c r="BT9" s="43"/>
      <c r="BU9" s="44"/>
      <c r="BV9" s="51"/>
      <c r="BW9" s="54"/>
      <c r="BX9" s="42"/>
      <c r="BY9" s="43"/>
      <c r="BZ9" s="44"/>
      <c r="CA9" s="54"/>
      <c r="CB9" s="42"/>
      <c r="CC9" s="51"/>
      <c r="CD9" s="43"/>
      <c r="CE9" s="44"/>
      <c r="CF9" s="54"/>
      <c r="CG9" s="42"/>
      <c r="CH9" s="43"/>
      <c r="CI9" s="44"/>
      <c r="CJ9" s="54"/>
      <c r="CK9" s="42"/>
      <c r="CL9" s="43"/>
      <c r="CM9" s="44"/>
      <c r="CN9" s="54"/>
      <c r="CO9" s="42"/>
      <c r="CP9" s="43"/>
      <c r="CQ9" s="44"/>
      <c r="CR9" s="54"/>
      <c r="CS9" s="42"/>
      <c r="CT9" s="43"/>
    </row>
    <row r="10" spans="1:98" ht="12.75">
      <c r="A10" s="28">
        <v>38504</v>
      </c>
      <c r="B10" s="181">
        <v>109619</v>
      </c>
      <c r="C10" s="110">
        <v>109619.00388217765</v>
      </c>
      <c r="D10" s="188">
        <v>109619</v>
      </c>
      <c r="E10" s="198">
        <v>43933.11</v>
      </c>
      <c r="F10" s="416"/>
      <c r="G10" s="194">
        <v>19118.74</v>
      </c>
      <c r="H10" s="131">
        <v>19118.74</v>
      </c>
      <c r="I10" s="45">
        <v>3647.53</v>
      </c>
      <c r="J10" s="46"/>
      <c r="K10" s="94">
        <v>8770.94</v>
      </c>
      <c r="L10" s="86"/>
      <c r="M10" s="47"/>
      <c r="N10" s="48"/>
      <c r="O10" s="68"/>
      <c r="P10" s="49"/>
      <c r="Q10" s="50"/>
      <c r="R10" s="47"/>
      <c r="S10" s="48"/>
      <c r="T10" s="68"/>
      <c r="U10" s="50"/>
      <c r="V10" s="47"/>
      <c r="W10" s="49"/>
      <c r="X10" s="48"/>
      <c r="Y10" s="68"/>
      <c r="Z10" s="50"/>
      <c r="AA10" s="47"/>
      <c r="AB10" s="48"/>
      <c r="AC10" s="68"/>
      <c r="AD10" s="50"/>
      <c r="AE10" s="47"/>
      <c r="AF10" s="48"/>
      <c r="AG10" s="68"/>
      <c r="AH10" s="50"/>
      <c r="AI10" s="47"/>
      <c r="AJ10" s="48"/>
      <c r="AK10" s="68"/>
      <c r="AL10" s="50"/>
      <c r="AM10" s="47"/>
      <c r="AN10" s="48"/>
      <c r="AO10" s="68"/>
      <c r="AP10" s="50"/>
      <c r="AQ10" s="47"/>
      <c r="AR10" s="49"/>
      <c r="AS10" s="48"/>
      <c r="AT10" s="44"/>
      <c r="AU10" s="51"/>
      <c r="AV10" s="54"/>
      <c r="AW10" s="42"/>
      <c r="AX10" s="43"/>
      <c r="AY10" s="44"/>
      <c r="AZ10" s="51"/>
      <c r="BA10" s="54"/>
      <c r="BB10" s="47"/>
      <c r="BC10" s="48"/>
      <c r="BD10" s="68"/>
      <c r="BE10" s="49"/>
      <c r="BF10" s="50"/>
      <c r="BG10" s="42"/>
      <c r="BH10" s="51"/>
      <c r="BI10" s="43"/>
      <c r="BJ10" s="44"/>
      <c r="BK10" s="51"/>
      <c r="BL10" s="54"/>
      <c r="BM10" s="42"/>
      <c r="BN10" s="51"/>
      <c r="BO10" s="51"/>
      <c r="BP10" s="43"/>
      <c r="BQ10" s="44"/>
      <c r="BR10" s="54"/>
      <c r="BS10" s="42"/>
      <c r="BT10" s="43"/>
      <c r="BU10" s="44"/>
      <c r="BV10" s="51"/>
      <c r="BW10" s="54"/>
      <c r="BX10" s="42"/>
      <c r="BY10" s="43"/>
      <c r="BZ10" s="44"/>
      <c r="CA10" s="54"/>
      <c r="CB10" s="42"/>
      <c r="CC10" s="51"/>
      <c r="CD10" s="43"/>
      <c r="CE10" s="44"/>
      <c r="CF10" s="54"/>
      <c r="CG10" s="42"/>
      <c r="CH10" s="43"/>
      <c r="CI10" s="44"/>
      <c r="CJ10" s="54"/>
      <c r="CK10" s="42"/>
      <c r="CL10" s="43"/>
      <c r="CM10" s="44"/>
      <c r="CN10" s="54"/>
      <c r="CO10" s="42"/>
      <c r="CP10" s="43"/>
      <c r="CQ10" s="44"/>
      <c r="CR10" s="54"/>
      <c r="CS10" s="42"/>
      <c r="CT10" s="43"/>
    </row>
    <row r="11" spans="1:98" ht="12.75">
      <c r="A11" s="28">
        <v>38534</v>
      </c>
      <c r="B11" s="181">
        <v>108335.99</v>
      </c>
      <c r="C11" s="110">
        <v>108335.98831127277</v>
      </c>
      <c r="D11" s="188">
        <v>-841975.3</v>
      </c>
      <c r="E11" s="198">
        <v>43358.99</v>
      </c>
      <c r="F11" s="416"/>
      <c r="G11" s="194">
        <v>18886.26</v>
      </c>
      <c r="H11" s="131">
        <v>18886.26</v>
      </c>
      <c r="I11" s="45">
        <v>3603.71</v>
      </c>
      <c r="J11" s="46">
        <v>3244.88</v>
      </c>
      <c r="K11" s="94">
        <v>8655.3</v>
      </c>
      <c r="L11" s="86"/>
      <c r="M11" s="47"/>
      <c r="N11" s="48"/>
      <c r="O11" s="217">
        <v>82409.97</v>
      </c>
      <c r="P11" s="55">
        <v>69780.51</v>
      </c>
      <c r="Q11" s="189"/>
      <c r="R11" s="57">
        <v>125322.99</v>
      </c>
      <c r="S11" s="48"/>
      <c r="T11" s="68"/>
      <c r="U11" s="50"/>
      <c r="V11" s="47"/>
      <c r="W11" s="49"/>
      <c r="X11" s="48"/>
      <c r="Y11" s="68"/>
      <c r="Z11" s="50"/>
      <c r="AA11" s="47"/>
      <c r="AB11" s="48"/>
      <c r="AC11" s="68"/>
      <c r="AD11" s="50"/>
      <c r="AE11" s="47"/>
      <c r="AF11" s="48"/>
      <c r="AG11" s="68"/>
      <c r="AH11" s="50"/>
      <c r="AI11" s="47"/>
      <c r="AJ11" s="48"/>
      <c r="AK11" s="68"/>
      <c r="AL11" s="50"/>
      <c r="AM11" s="47"/>
      <c r="AN11" s="48"/>
      <c r="AO11" s="68"/>
      <c r="AP11" s="50"/>
      <c r="AQ11" s="47"/>
      <c r="AR11" s="49"/>
      <c r="AS11" s="48"/>
      <c r="AT11" s="44"/>
      <c r="AU11" s="51"/>
      <c r="AV11" s="54"/>
      <c r="AW11" s="42"/>
      <c r="AX11" s="43"/>
      <c r="AY11" s="44"/>
      <c r="AZ11" s="51"/>
      <c r="BA11" s="54"/>
      <c r="BB11" s="47"/>
      <c r="BC11" s="48"/>
      <c r="BD11" s="68"/>
      <c r="BE11" s="49"/>
      <c r="BF11" s="50"/>
      <c r="BG11" s="42"/>
      <c r="BH11" s="51"/>
      <c r="BI11" s="43"/>
      <c r="BJ11" s="44"/>
      <c r="BK11" s="51"/>
      <c r="BL11" s="54"/>
      <c r="BM11" s="42"/>
      <c r="BN11" s="51"/>
      <c r="BO11" s="51"/>
      <c r="BP11" s="43"/>
      <c r="BQ11" s="44"/>
      <c r="BR11" s="54"/>
      <c r="BS11" s="42"/>
      <c r="BT11" s="43"/>
      <c r="BU11" s="44"/>
      <c r="BV11" s="51"/>
      <c r="BW11" s="54"/>
      <c r="BX11" s="42"/>
      <c r="BY11" s="43"/>
      <c r="BZ11" s="44"/>
      <c r="CA11" s="54"/>
      <c r="CB11" s="42"/>
      <c r="CC11" s="51"/>
      <c r="CD11" s="43"/>
      <c r="CE11" s="44"/>
      <c r="CF11" s="54"/>
      <c r="CG11" s="42"/>
      <c r="CH11" s="43"/>
      <c r="CI11" s="44"/>
      <c r="CJ11" s="54"/>
      <c r="CK11" s="42"/>
      <c r="CL11" s="43"/>
      <c r="CM11" s="44"/>
      <c r="CN11" s="54"/>
      <c r="CO11" s="42"/>
      <c r="CP11" s="43"/>
      <c r="CQ11" s="44"/>
      <c r="CR11" s="54"/>
      <c r="CS11" s="42"/>
      <c r="CT11" s="43"/>
    </row>
    <row r="12" spans="1:98" ht="12.75">
      <c r="A12" s="28">
        <v>38565</v>
      </c>
      <c r="B12" s="181">
        <v>107052.97</v>
      </c>
      <c r="C12" s="110">
        <v>107052.9727403679</v>
      </c>
      <c r="D12" s="188">
        <v>117556</v>
      </c>
      <c r="E12" s="198">
        <v>42784.89</v>
      </c>
      <c r="F12" s="416"/>
      <c r="G12" s="194">
        <v>18653.79</v>
      </c>
      <c r="H12" s="131">
        <v>18653.79</v>
      </c>
      <c r="I12" s="45">
        <v>3559.9</v>
      </c>
      <c r="J12" s="46">
        <v>3559.9</v>
      </c>
      <c r="K12" s="94">
        <v>8538.48</v>
      </c>
      <c r="L12" s="86">
        <v>25964.72</v>
      </c>
      <c r="M12" s="59">
        <v>137257.98</v>
      </c>
      <c r="N12" s="60">
        <v>129923.78</v>
      </c>
      <c r="O12" s="217">
        <v>15300.9</v>
      </c>
      <c r="P12" s="55">
        <v>12956.02</v>
      </c>
      <c r="Q12" s="189"/>
      <c r="R12" s="57">
        <v>5359.6</v>
      </c>
      <c r="S12" s="58"/>
      <c r="T12" s="68"/>
      <c r="U12" s="50"/>
      <c r="V12" s="47"/>
      <c r="W12" s="49"/>
      <c r="X12" s="48"/>
      <c r="Y12" s="68"/>
      <c r="Z12" s="50"/>
      <c r="AA12" s="47"/>
      <c r="AB12" s="48"/>
      <c r="AC12" s="68"/>
      <c r="AD12" s="50"/>
      <c r="AE12" s="47"/>
      <c r="AF12" s="48"/>
      <c r="AG12" s="68"/>
      <c r="AH12" s="50"/>
      <c r="AI12" s="47"/>
      <c r="AJ12" s="48"/>
      <c r="AK12" s="68"/>
      <c r="AL12" s="50"/>
      <c r="AM12" s="47"/>
      <c r="AN12" s="48"/>
      <c r="AO12" s="68"/>
      <c r="AP12" s="50"/>
      <c r="AQ12" s="47"/>
      <c r="AR12" s="49"/>
      <c r="AS12" s="48"/>
      <c r="AT12" s="44"/>
      <c r="AU12" s="51"/>
      <c r="AV12" s="54"/>
      <c r="AW12" s="42"/>
      <c r="AX12" s="43"/>
      <c r="AY12" s="44"/>
      <c r="AZ12" s="51"/>
      <c r="BA12" s="54"/>
      <c r="BB12" s="47"/>
      <c r="BC12" s="48"/>
      <c r="BD12" s="68"/>
      <c r="BE12" s="49"/>
      <c r="BF12" s="50"/>
      <c r="BG12" s="42"/>
      <c r="BH12" s="51"/>
      <c r="BI12" s="43"/>
      <c r="BJ12" s="44"/>
      <c r="BK12" s="51"/>
      <c r="BL12" s="54"/>
      <c r="BM12" s="42"/>
      <c r="BN12" s="51"/>
      <c r="BO12" s="51"/>
      <c r="BP12" s="43"/>
      <c r="BQ12" s="44"/>
      <c r="BR12" s="54"/>
      <c r="BS12" s="42"/>
      <c r="BT12" s="43"/>
      <c r="BU12" s="44"/>
      <c r="BV12" s="51"/>
      <c r="BW12" s="54"/>
      <c r="BX12" s="42"/>
      <c r="BY12" s="43"/>
      <c r="BZ12" s="44"/>
      <c r="CA12" s="54"/>
      <c r="CB12" s="42"/>
      <c r="CC12" s="51"/>
      <c r="CD12" s="43"/>
      <c r="CE12" s="44"/>
      <c r="CF12" s="54"/>
      <c r="CG12" s="42"/>
      <c r="CH12" s="43"/>
      <c r="CI12" s="44"/>
      <c r="CJ12" s="54"/>
      <c r="CK12" s="42"/>
      <c r="CL12" s="43"/>
      <c r="CM12" s="44"/>
      <c r="CN12" s="54"/>
      <c r="CO12" s="42"/>
      <c r="CP12" s="43"/>
      <c r="CQ12" s="44"/>
      <c r="CR12" s="54"/>
      <c r="CS12" s="42"/>
      <c r="CT12" s="43"/>
    </row>
    <row r="13" spans="1:98" ht="12.75">
      <c r="A13" s="28">
        <v>38596</v>
      </c>
      <c r="B13" s="181">
        <v>105769.99</v>
      </c>
      <c r="C13" s="110">
        <v>105769.99250356965</v>
      </c>
      <c r="D13" s="189">
        <v>105769.99</v>
      </c>
      <c r="E13" s="57">
        <v>42210.77</v>
      </c>
      <c r="F13" s="416">
        <v>-156946.23</v>
      </c>
      <c r="G13" s="65">
        <v>18421.31</v>
      </c>
      <c r="H13" s="225">
        <v>18421.31</v>
      </c>
      <c r="I13" s="62">
        <v>3516.07</v>
      </c>
      <c r="J13" s="63">
        <v>3516.07</v>
      </c>
      <c r="K13" s="66">
        <v>8421.66</v>
      </c>
      <c r="L13" s="215">
        <v>8421.66</v>
      </c>
      <c r="M13" s="59">
        <v>95712.03</v>
      </c>
      <c r="N13" s="60">
        <v>90597.78</v>
      </c>
      <c r="O13" s="217">
        <v>11006.17</v>
      </c>
      <c r="P13" s="55">
        <v>9319.45</v>
      </c>
      <c r="Q13" s="189">
        <v>108717.04</v>
      </c>
      <c r="R13" s="57">
        <v>5301.44</v>
      </c>
      <c r="S13" s="58">
        <v>61069.38</v>
      </c>
      <c r="T13" s="68"/>
      <c r="U13" s="50"/>
      <c r="V13" s="62">
        <v>48339.74</v>
      </c>
      <c r="W13" s="64"/>
      <c r="X13" s="63">
        <v>48339.74</v>
      </c>
      <c r="Y13" s="68"/>
      <c r="Z13" s="50"/>
      <c r="AA13" s="47"/>
      <c r="AB13" s="48"/>
      <c r="AC13" s="68"/>
      <c r="AD13" s="50"/>
      <c r="AE13" s="47"/>
      <c r="AF13" s="48"/>
      <c r="AG13" s="68"/>
      <c r="AH13" s="50"/>
      <c r="AI13" s="47"/>
      <c r="AJ13" s="48"/>
      <c r="AK13" s="68"/>
      <c r="AL13" s="50"/>
      <c r="AM13" s="47"/>
      <c r="AN13" s="48"/>
      <c r="AO13" s="68"/>
      <c r="AP13" s="50"/>
      <c r="AQ13" s="47"/>
      <c r="AR13" s="49"/>
      <c r="AS13" s="48"/>
      <c r="AT13" s="44"/>
      <c r="AU13" s="51"/>
      <c r="AV13" s="54"/>
      <c r="AW13" s="42"/>
      <c r="AX13" s="43"/>
      <c r="AY13" s="44"/>
      <c r="AZ13" s="51"/>
      <c r="BA13" s="54"/>
      <c r="BB13" s="47"/>
      <c r="BC13" s="48"/>
      <c r="BD13" s="68"/>
      <c r="BE13" s="49"/>
      <c r="BF13" s="50"/>
      <c r="BG13" s="42"/>
      <c r="BH13" s="51"/>
      <c r="BI13" s="43"/>
      <c r="BJ13" s="44"/>
      <c r="BK13" s="51"/>
      <c r="BL13" s="54"/>
      <c r="BM13" s="42"/>
      <c r="BN13" s="51"/>
      <c r="BO13" s="51"/>
      <c r="BP13" s="43"/>
      <c r="BQ13" s="44"/>
      <c r="BR13" s="54"/>
      <c r="BS13" s="42"/>
      <c r="BT13" s="43"/>
      <c r="BU13" s="44"/>
      <c r="BV13" s="51"/>
      <c r="BW13" s="54"/>
      <c r="BX13" s="42"/>
      <c r="BY13" s="43"/>
      <c r="BZ13" s="44"/>
      <c r="CA13" s="54"/>
      <c r="CB13" s="42"/>
      <c r="CC13" s="51"/>
      <c r="CD13" s="43"/>
      <c r="CE13" s="44"/>
      <c r="CF13" s="54"/>
      <c r="CG13" s="42"/>
      <c r="CH13" s="43"/>
      <c r="CI13" s="44"/>
      <c r="CJ13" s="54"/>
      <c r="CK13" s="42"/>
      <c r="CL13" s="43"/>
      <c r="CM13" s="44"/>
      <c r="CN13" s="54"/>
      <c r="CO13" s="42"/>
      <c r="CP13" s="43"/>
      <c r="CQ13" s="44"/>
      <c r="CR13" s="54"/>
      <c r="CS13" s="42"/>
      <c r="CT13" s="43"/>
    </row>
    <row r="14" spans="1:101" ht="12.75">
      <c r="A14" s="28">
        <v>38626</v>
      </c>
      <c r="B14" s="181">
        <v>104486.98</v>
      </c>
      <c r="C14" s="110">
        <v>104486.97693266478</v>
      </c>
      <c r="D14" s="189">
        <v>104486.98</v>
      </c>
      <c r="E14" s="57">
        <v>41636.67</v>
      </c>
      <c r="F14" s="416">
        <v>41636.67</v>
      </c>
      <c r="G14" s="65">
        <v>18188.84</v>
      </c>
      <c r="H14" s="225">
        <v>18188.84</v>
      </c>
      <c r="I14" s="62">
        <v>3472.25</v>
      </c>
      <c r="J14" s="63">
        <v>3472.25</v>
      </c>
      <c r="K14" s="66">
        <v>8304.84</v>
      </c>
      <c r="L14" s="215">
        <v>8304.84</v>
      </c>
      <c r="M14" s="59">
        <v>94589.16</v>
      </c>
      <c r="N14" s="60">
        <v>171141.37</v>
      </c>
      <c r="O14" s="217">
        <v>10890.11</v>
      </c>
      <c r="P14" s="55">
        <v>9221.18</v>
      </c>
      <c r="Q14" s="189">
        <v>10890.11</v>
      </c>
      <c r="R14" s="57">
        <v>16328.66</v>
      </c>
      <c r="S14" s="58">
        <v>80181.98</v>
      </c>
      <c r="T14" s="68"/>
      <c r="U14" s="50"/>
      <c r="V14" s="62">
        <v>47815.16</v>
      </c>
      <c r="W14" s="64">
        <v>24993.59</v>
      </c>
      <c r="X14" s="63">
        <v>47815.16</v>
      </c>
      <c r="Y14" s="66"/>
      <c r="Z14" s="215"/>
      <c r="AA14" s="47"/>
      <c r="AB14" s="48"/>
      <c r="AC14" s="68"/>
      <c r="AD14" s="50"/>
      <c r="AE14" s="47"/>
      <c r="AF14" s="48"/>
      <c r="AG14" s="65">
        <v>27953.76</v>
      </c>
      <c r="AH14" s="225"/>
      <c r="AI14" s="62">
        <v>18804.91</v>
      </c>
      <c r="AJ14" s="63"/>
      <c r="AK14" s="68"/>
      <c r="AL14" s="50"/>
      <c r="AM14" s="47"/>
      <c r="AN14" s="48"/>
      <c r="AO14" s="68"/>
      <c r="AP14" s="50"/>
      <c r="AQ14" s="47"/>
      <c r="AR14" s="49"/>
      <c r="AS14" s="48"/>
      <c r="AT14" s="44"/>
      <c r="AU14" s="51"/>
      <c r="AV14" s="54"/>
      <c r="AW14" s="42"/>
      <c r="AX14" s="43"/>
      <c r="AY14" s="44"/>
      <c r="AZ14" s="51"/>
      <c r="BA14" s="54"/>
      <c r="BB14" s="47"/>
      <c r="BC14" s="48"/>
      <c r="BD14" s="68"/>
      <c r="BE14" s="49"/>
      <c r="BF14" s="50"/>
      <c r="BG14" s="42"/>
      <c r="BH14" s="51"/>
      <c r="BI14" s="43"/>
      <c r="BJ14" s="44"/>
      <c r="BK14" s="51"/>
      <c r="BL14" s="54"/>
      <c r="BM14" s="42"/>
      <c r="BN14" s="51"/>
      <c r="BO14" s="51"/>
      <c r="BP14" s="43"/>
      <c r="BQ14" s="44"/>
      <c r="BR14" s="54"/>
      <c r="BS14" s="42"/>
      <c r="BT14" s="43"/>
      <c r="BU14" s="44"/>
      <c r="BV14" s="51"/>
      <c r="BW14" s="54"/>
      <c r="BX14" s="42"/>
      <c r="BY14" s="43"/>
      <c r="BZ14" s="44"/>
      <c r="CA14" s="54"/>
      <c r="CB14" s="42"/>
      <c r="CC14" s="51"/>
      <c r="CD14" s="43"/>
      <c r="CE14" s="44"/>
      <c r="CF14" s="54"/>
      <c r="CG14" s="42"/>
      <c r="CH14" s="43"/>
      <c r="CI14" s="44"/>
      <c r="CJ14" s="54"/>
      <c r="CK14" s="42"/>
      <c r="CL14" s="43"/>
      <c r="CM14" s="44"/>
      <c r="CN14" s="54"/>
      <c r="CO14" s="42"/>
      <c r="CP14" s="43"/>
      <c r="CQ14" s="44"/>
      <c r="CR14" s="54"/>
      <c r="CS14" s="42"/>
      <c r="CT14" s="43"/>
      <c r="CW14">
        <v>1</v>
      </c>
    </row>
    <row r="15" spans="1:101" ht="12.75">
      <c r="A15" s="28">
        <v>38657</v>
      </c>
      <c r="B15" s="181">
        <v>103203.96</v>
      </c>
      <c r="C15" s="110">
        <v>103203.9613617599</v>
      </c>
      <c r="D15" s="189">
        <v>103203.96</v>
      </c>
      <c r="E15" s="57">
        <v>41062.56</v>
      </c>
      <c r="F15" s="416">
        <v>41062.09</v>
      </c>
      <c r="G15" s="65">
        <v>17956.36</v>
      </c>
      <c r="H15" s="225">
        <v>17956.36</v>
      </c>
      <c r="I15" s="62">
        <v>3428.44</v>
      </c>
      <c r="J15" s="63">
        <v>3428.44</v>
      </c>
      <c r="K15" s="66">
        <v>8189.2</v>
      </c>
      <c r="L15" s="215">
        <v>8189.2</v>
      </c>
      <c r="M15" s="59">
        <v>93466.29</v>
      </c>
      <c r="N15" s="60">
        <v>29362.53</v>
      </c>
      <c r="O15" s="217">
        <v>10774.02</v>
      </c>
      <c r="P15" s="55">
        <v>9122.89</v>
      </c>
      <c r="Q15" s="189">
        <v>10774.02</v>
      </c>
      <c r="R15" s="57">
        <v>13069.7</v>
      </c>
      <c r="S15" s="58">
        <v>24131.03</v>
      </c>
      <c r="T15" s="65">
        <v>135953.7</v>
      </c>
      <c r="U15" s="225"/>
      <c r="V15" s="62">
        <v>47290.57</v>
      </c>
      <c r="W15" s="64">
        <v>24722.36</v>
      </c>
      <c r="X15" s="63">
        <v>97006.52</v>
      </c>
      <c r="Y15" s="66">
        <v>20910.44</v>
      </c>
      <c r="Z15" s="215">
        <v>20910.44</v>
      </c>
      <c r="AA15" s="59">
        <v>21048.78</v>
      </c>
      <c r="AB15" s="60"/>
      <c r="AC15" s="68"/>
      <c r="AD15" s="50"/>
      <c r="AE15" s="47"/>
      <c r="AF15" s="48"/>
      <c r="AG15" s="65">
        <v>3073.34</v>
      </c>
      <c r="AH15" s="225"/>
      <c r="AI15" s="62">
        <v>1932.48</v>
      </c>
      <c r="AJ15" s="63">
        <v>20737.39</v>
      </c>
      <c r="AK15" s="68"/>
      <c r="AL15" s="50"/>
      <c r="AM15" s="47"/>
      <c r="AN15" s="48"/>
      <c r="AO15" s="68"/>
      <c r="AP15" s="50"/>
      <c r="AQ15" s="47"/>
      <c r="AR15" s="49"/>
      <c r="AS15" s="48"/>
      <c r="AT15" s="44"/>
      <c r="AU15" s="51"/>
      <c r="AV15" s="54"/>
      <c r="AW15" s="42"/>
      <c r="AX15" s="43"/>
      <c r="AY15" s="44"/>
      <c r="AZ15" s="51"/>
      <c r="BA15" s="54"/>
      <c r="BB15" s="47"/>
      <c r="BC15" s="48"/>
      <c r="BD15" s="68"/>
      <c r="BE15" s="49"/>
      <c r="BF15" s="50"/>
      <c r="BG15" s="42"/>
      <c r="BH15" s="51"/>
      <c r="BI15" s="43"/>
      <c r="BJ15" s="44"/>
      <c r="BK15" s="51"/>
      <c r="BL15" s="54"/>
      <c r="BM15" s="42"/>
      <c r="BN15" s="51"/>
      <c r="BO15" s="51"/>
      <c r="BP15" s="43"/>
      <c r="BQ15" s="44"/>
      <c r="BR15" s="54"/>
      <c r="BS15" s="42"/>
      <c r="BT15" s="43"/>
      <c r="BU15" s="44"/>
      <c r="BV15" s="51"/>
      <c r="BW15" s="54"/>
      <c r="BX15" s="42"/>
      <c r="BY15" s="43"/>
      <c r="BZ15" s="44"/>
      <c r="CA15" s="54"/>
      <c r="CB15" s="42"/>
      <c r="CC15" s="51"/>
      <c r="CD15" s="43"/>
      <c r="CE15" s="44"/>
      <c r="CF15" s="54"/>
      <c r="CG15" s="42"/>
      <c r="CH15" s="43"/>
      <c r="CI15" s="44"/>
      <c r="CJ15" s="54"/>
      <c r="CK15" s="42"/>
      <c r="CL15" s="43"/>
      <c r="CM15" s="44"/>
      <c r="CN15" s="54"/>
      <c r="CO15" s="42"/>
      <c r="CP15" s="43"/>
      <c r="CQ15" s="44"/>
      <c r="CR15" s="54"/>
      <c r="CS15" s="42"/>
      <c r="CT15" s="43"/>
      <c r="CW15">
        <v>2</v>
      </c>
    </row>
    <row r="16" spans="1:98" ht="12.75">
      <c r="A16" s="28">
        <v>38687</v>
      </c>
      <c r="B16" s="181">
        <v>101920.98</v>
      </c>
      <c r="C16" s="110">
        <v>101920.98112496165</v>
      </c>
      <c r="D16" s="189">
        <v>101920.98</v>
      </c>
      <c r="E16" s="57">
        <v>40488.44</v>
      </c>
      <c r="F16" s="416">
        <v>40488.44</v>
      </c>
      <c r="G16" s="65">
        <v>17723.87</v>
      </c>
      <c r="H16" s="225">
        <v>17723.87</v>
      </c>
      <c r="I16" s="62">
        <v>3384.61</v>
      </c>
      <c r="J16" s="63">
        <v>3384.61</v>
      </c>
      <c r="K16" s="66">
        <v>8072.38</v>
      </c>
      <c r="L16" s="215">
        <v>8072.38</v>
      </c>
      <c r="M16" s="59">
        <v>92343.43</v>
      </c>
      <c r="N16" s="60">
        <v>92343.43</v>
      </c>
      <c r="O16" s="217">
        <v>10657.96</v>
      </c>
      <c r="P16" s="55">
        <v>9024.61</v>
      </c>
      <c r="Q16" s="189">
        <v>10657.96</v>
      </c>
      <c r="R16" s="57">
        <v>12925.31</v>
      </c>
      <c r="S16" s="58">
        <v>12925.31</v>
      </c>
      <c r="T16" s="65">
        <v>18513.02</v>
      </c>
      <c r="U16" s="225">
        <v>154466.72</v>
      </c>
      <c r="V16" s="62">
        <v>46765.99</v>
      </c>
      <c r="W16" s="64">
        <v>24451.14</v>
      </c>
      <c r="X16" s="63">
        <v>71217.13</v>
      </c>
      <c r="Y16" s="66">
        <v>15041.2</v>
      </c>
      <c r="Z16" s="215">
        <v>15041.2</v>
      </c>
      <c r="AA16" s="59">
        <v>15140.71</v>
      </c>
      <c r="AB16" s="60">
        <v>36189.49</v>
      </c>
      <c r="AC16" s="67">
        <v>26123.95</v>
      </c>
      <c r="AD16" s="189">
        <v>26123.95</v>
      </c>
      <c r="AE16" s="47"/>
      <c r="AF16" s="48"/>
      <c r="AG16" s="65">
        <v>2934.39</v>
      </c>
      <c r="AH16" s="225">
        <v>33961.49</v>
      </c>
      <c r="AI16" s="62">
        <v>1383.56</v>
      </c>
      <c r="AJ16" s="63">
        <v>1383.56</v>
      </c>
      <c r="AK16" s="68"/>
      <c r="AL16" s="50"/>
      <c r="AM16" s="47"/>
      <c r="AN16" s="48"/>
      <c r="AO16" s="67">
        <v>80999.92</v>
      </c>
      <c r="AP16" s="189">
        <v>80999.92</v>
      </c>
      <c r="AQ16" s="47"/>
      <c r="AR16" s="49"/>
      <c r="AS16" s="48"/>
      <c r="AT16" s="44"/>
      <c r="AU16" s="51"/>
      <c r="AV16" s="54"/>
      <c r="AW16" s="42"/>
      <c r="AX16" s="43"/>
      <c r="AY16" s="44"/>
      <c r="AZ16" s="51"/>
      <c r="BA16" s="54"/>
      <c r="BB16" s="47"/>
      <c r="BC16" s="48"/>
      <c r="BD16" s="68"/>
      <c r="BE16" s="49"/>
      <c r="BF16" s="50"/>
      <c r="BG16" s="42"/>
      <c r="BH16" s="51"/>
      <c r="BI16" s="43"/>
      <c r="BJ16" s="44"/>
      <c r="BK16" s="51"/>
      <c r="BL16" s="54"/>
      <c r="BM16" s="42"/>
      <c r="BN16" s="51"/>
      <c r="BO16" s="51"/>
      <c r="BP16" s="43"/>
      <c r="BQ16" s="44"/>
      <c r="BR16" s="54"/>
      <c r="BS16" s="42"/>
      <c r="BT16" s="43"/>
      <c r="BU16" s="44"/>
      <c r="BV16" s="51"/>
      <c r="BW16" s="54"/>
      <c r="BX16" s="42"/>
      <c r="BY16" s="43"/>
      <c r="BZ16" s="44"/>
      <c r="CA16" s="54"/>
      <c r="CB16" s="42"/>
      <c r="CC16" s="51"/>
      <c r="CD16" s="43"/>
      <c r="CE16" s="44"/>
      <c r="CF16" s="54"/>
      <c r="CG16" s="42"/>
      <c r="CH16" s="43"/>
      <c r="CI16" s="44"/>
      <c r="CJ16" s="54"/>
      <c r="CK16" s="42"/>
      <c r="CL16" s="43"/>
      <c r="CM16" s="44"/>
      <c r="CN16" s="54"/>
      <c r="CO16" s="42"/>
      <c r="CP16" s="43"/>
      <c r="CQ16" s="44"/>
      <c r="CR16" s="54"/>
      <c r="CS16" s="42"/>
      <c r="CT16" s="43"/>
    </row>
    <row r="17" spans="1:98" ht="12.75">
      <c r="A17" s="28">
        <v>38718</v>
      </c>
      <c r="B17" s="181">
        <v>100637.97</v>
      </c>
      <c r="C17" s="110">
        <v>100637.96555405678</v>
      </c>
      <c r="D17" s="189">
        <v>100637.97</v>
      </c>
      <c r="E17" s="57">
        <v>39914.33</v>
      </c>
      <c r="F17" s="416">
        <v>39914.33</v>
      </c>
      <c r="G17" s="65">
        <v>17491.4</v>
      </c>
      <c r="H17" s="225">
        <v>17491.4</v>
      </c>
      <c r="I17" s="62">
        <v>3340.79</v>
      </c>
      <c r="J17" s="63">
        <v>3340.79</v>
      </c>
      <c r="K17" s="66">
        <v>7955.56</v>
      </c>
      <c r="L17" s="215">
        <v>7955.56</v>
      </c>
      <c r="M17" s="59">
        <v>91220.56</v>
      </c>
      <c r="N17" s="60">
        <v>91220.56</v>
      </c>
      <c r="O17" s="217">
        <v>10541.88</v>
      </c>
      <c r="P17" s="55">
        <v>8926.32</v>
      </c>
      <c r="Q17" s="189">
        <v>10541.88</v>
      </c>
      <c r="R17" s="57">
        <v>12780.26</v>
      </c>
      <c r="S17" s="58">
        <v>12780.26</v>
      </c>
      <c r="T17" s="65">
        <v>18292.36</v>
      </c>
      <c r="U17" s="225">
        <v>18292.36</v>
      </c>
      <c r="V17" s="62">
        <v>46241.44</v>
      </c>
      <c r="W17" s="64">
        <v>24179.89</v>
      </c>
      <c r="X17" s="63">
        <v>70421.33</v>
      </c>
      <c r="Y17" s="66">
        <v>14882.58</v>
      </c>
      <c r="Z17" s="215">
        <v>14882.58</v>
      </c>
      <c r="AA17" s="59">
        <v>14981.03</v>
      </c>
      <c r="AB17" s="60">
        <v>14981.03</v>
      </c>
      <c r="AC17" s="67">
        <v>25840.45</v>
      </c>
      <c r="AD17" s="189">
        <v>25840.45</v>
      </c>
      <c r="AE17" s="57">
        <v>17916.2</v>
      </c>
      <c r="AF17" s="58">
        <v>17916.2</v>
      </c>
      <c r="AG17" s="65">
        <v>2902.32</v>
      </c>
      <c r="AH17" s="225">
        <v>2902.32</v>
      </c>
      <c r="AI17" s="62">
        <v>1368.72</v>
      </c>
      <c r="AJ17" s="63">
        <v>1368.72</v>
      </c>
      <c r="AK17" s="66">
        <v>223467.66</v>
      </c>
      <c r="AL17" s="215">
        <v>223467.66</v>
      </c>
      <c r="AM17" s="47"/>
      <c r="AN17" s="48"/>
      <c r="AO17" s="67"/>
      <c r="AP17" s="189"/>
      <c r="AQ17" s="47"/>
      <c r="AR17" s="49"/>
      <c r="AS17" s="48"/>
      <c r="AT17" s="44"/>
      <c r="AU17" s="51"/>
      <c r="AV17" s="54"/>
      <c r="AW17" s="42"/>
      <c r="AX17" s="43"/>
      <c r="AY17" s="44"/>
      <c r="AZ17" s="51"/>
      <c r="BA17" s="54"/>
      <c r="BB17" s="47"/>
      <c r="BC17" s="48"/>
      <c r="BD17" s="68"/>
      <c r="BE17" s="49"/>
      <c r="BF17" s="50"/>
      <c r="BG17" s="42"/>
      <c r="BH17" s="51"/>
      <c r="BI17" s="43"/>
      <c r="BJ17" s="44"/>
      <c r="BK17" s="51"/>
      <c r="BL17" s="54"/>
      <c r="BM17" s="42"/>
      <c r="BN17" s="51"/>
      <c r="BO17" s="51"/>
      <c r="BP17" s="43"/>
      <c r="BQ17" s="44"/>
      <c r="BR17" s="54"/>
      <c r="BS17" s="42"/>
      <c r="BT17" s="43"/>
      <c r="BU17" s="44"/>
      <c r="BV17" s="51"/>
      <c r="BW17" s="54"/>
      <c r="BX17" s="42"/>
      <c r="BY17" s="43"/>
      <c r="BZ17" s="44"/>
      <c r="CA17" s="54"/>
      <c r="CB17" s="42"/>
      <c r="CC17" s="51"/>
      <c r="CD17" s="43"/>
      <c r="CE17" s="44"/>
      <c r="CF17" s="54"/>
      <c r="CG17" s="42"/>
      <c r="CH17" s="43"/>
      <c r="CI17" s="44"/>
      <c r="CJ17" s="54"/>
      <c r="CK17" s="42"/>
      <c r="CL17" s="43"/>
      <c r="CM17" s="44"/>
      <c r="CN17" s="54"/>
      <c r="CO17" s="42"/>
      <c r="CP17" s="43"/>
      <c r="CQ17" s="44"/>
      <c r="CR17" s="54"/>
      <c r="CS17" s="42"/>
      <c r="CT17" s="43"/>
    </row>
    <row r="18" spans="1:98" ht="12.75">
      <c r="A18" s="28">
        <v>38749</v>
      </c>
      <c r="B18" s="181">
        <v>99354.93</v>
      </c>
      <c r="C18" s="110">
        <v>99354.93499772155</v>
      </c>
      <c r="D18" s="188">
        <v>99354.93</v>
      </c>
      <c r="E18" s="57">
        <v>39340.21</v>
      </c>
      <c r="F18" s="416">
        <v>39340.21</v>
      </c>
      <c r="G18" s="65">
        <v>17258.92</v>
      </c>
      <c r="H18" s="225">
        <v>17258.92</v>
      </c>
      <c r="I18" s="62">
        <v>3296.97</v>
      </c>
      <c r="J18" s="63">
        <v>3296.97</v>
      </c>
      <c r="K18" s="66">
        <v>7838.74</v>
      </c>
      <c r="L18" s="215">
        <v>7838.74</v>
      </c>
      <c r="M18" s="59">
        <v>90097.7</v>
      </c>
      <c r="N18" s="60">
        <v>90097.7</v>
      </c>
      <c r="O18" s="217">
        <v>10425.8</v>
      </c>
      <c r="P18" s="55">
        <v>8828.03</v>
      </c>
      <c r="Q18" s="189">
        <v>10425.8</v>
      </c>
      <c r="R18" s="57">
        <v>12635.88</v>
      </c>
      <c r="S18" s="58">
        <v>12635.88</v>
      </c>
      <c r="T18" s="65">
        <v>18071.7</v>
      </c>
      <c r="U18" s="225">
        <v>18071.7</v>
      </c>
      <c r="V18" s="62">
        <v>45716.85</v>
      </c>
      <c r="W18" s="64">
        <v>23908.67</v>
      </c>
      <c r="X18" s="63">
        <v>69625.52</v>
      </c>
      <c r="Y18" s="66">
        <v>14723.94</v>
      </c>
      <c r="Z18" s="215">
        <v>14723.94</v>
      </c>
      <c r="AA18" s="59">
        <v>14821.36</v>
      </c>
      <c r="AB18" s="60">
        <v>14821.36</v>
      </c>
      <c r="AC18" s="67">
        <v>25556.96</v>
      </c>
      <c r="AD18" s="189">
        <v>25556.96</v>
      </c>
      <c r="AE18" s="57">
        <v>12887.4</v>
      </c>
      <c r="AF18" s="58">
        <v>12887.4</v>
      </c>
      <c r="AG18" s="65">
        <v>2870.25</v>
      </c>
      <c r="AH18" s="225">
        <v>2870.25</v>
      </c>
      <c r="AI18" s="62">
        <v>9003.67</v>
      </c>
      <c r="AJ18" s="63">
        <v>9003.67</v>
      </c>
      <c r="AK18" s="66">
        <v>158946.99</v>
      </c>
      <c r="AL18" s="215">
        <v>158946.99</v>
      </c>
      <c r="AM18" s="47"/>
      <c r="AN18" s="48"/>
      <c r="AO18" s="67"/>
      <c r="AP18" s="189"/>
      <c r="AQ18" s="47"/>
      <c r="AR18" s="49"/>
      <c r="AS18" s="48"/>
      <c r="AT18" s="44"/>
      <c r="AU18" s="51"/>
      <c r="AV18" s="54"/>
      <c r="AW18" s="42"/>
      <c r="AX18" s="43"/>
      <c r="AY18" s="44"/>
      <c r="AZ18" s="51"/>
      <c r="BA18" s="54"/>
      <c r="BB18" s="47"/>
      <c r="BC18" s="48"/>
      <c r="BD18" s="68"/>
      <c r="BE18" s="49"/>
      <c r="BF18" s="50"/>
      <c r="BG18" s="42"/>
      <c r="BH18" s="51"/>
      <c r="BI18" s="43"/>
      <c r="BJ18" s="44"/>
      <c r="BK18" s="51"/>
      <c r="BL18" s="54"/>
      <c r="BM18" s="42"/>
      <c r="BN18" s="51"/>
      <c r="BO18" s="51"/>
      <c r="BP18" s="43"/>
      <c r="BQ18" s="44"/>
      <c r="BR18" s="54"/>
      <c r="BS18" s="42"/>
      <c r="BT18" s="43"/>
      <c r="BU18" s="44"/>
      <c r="BV18" s="51"/>
      <c r="BW18" s="54"/>
      <c r="BX18" s="42"/>
      <c r="BY18" s="43"/>
      <c r="BZ18" s="44"/>
      <c r="CA18" s="54"/>
      <c r="CB18" s="42"/>
      <c r="CC18" s="51"/>
      <c r="CD18" s="43"/>
      <c r="CE18" s="44"/>
      <c r="CF18" s="54"/>
      <c r="CG18" s="42"/>
      <c r="CH18" s="43"/>
      <c r="CI18" s="44"/>
      <c r="CJ18" s="54"/>
      <c r="CK18" s="42"/>
      <c r="CL18" s="43"/>
      <c r="CM18" s="44"/>
      <c r="CN18" s="54"/>
      <c r="CO18" s="42"/>
      <c r="CP18" s="43"/>
      <c r="CQ18" s="44"/>
      <c r="CR18" s="54"/>
      <c r="CS18" s="42"/>
      <c r="CT18" s="43"/>
    </row>
    <row r="19" spans="1:98" ht="12.75">
      <c r="A19" s="28">
        <v>38777</v>
      </c>
      <c r="B19" s="181">
        <v>98071.92</v>
      </c>
      <c r="C19" s="110">
        <v>98071.91942681668</v>
      </c>
      <c r="D19" s="188">
        <v>98071.92</v>
      </c>
      <c r="E19" s="57">
        <v>38766.12</v>
      </c>
      <c r="F19" s="416">
        <v>38766.12</v>
      </c>
      <c r="G19" s="65">
        <v>17026.45</v>
      </c>
      <c r="H19" s="225">
        <v>17026.45</v>
      </c>
      <c r="I19" s="62">
        <v>3253.15</v>
      </c>
      <c r="J19" s="63">
        <v>3253.15</v>
      </c>
      <c r="K19" s="66">
        <v>7723.1</v>
      </c>
      <c r="L19" s="215">
        <v>7723.1</v>
      </c>
      <c r="M19" s="59">
        <v>88974.83</v>
      </c>
      <c r="N19" s="60">
        <v>88974.83</v>
      </c>
      <c r="O19" s="217">
        <v>10309.74</v>
      </c>
      <c r="P19" s="55">
        <v>8729.75</v>
      </c>
      <c r="Q19" s="189">
        <v>0</v>
      </c>
      <c r="R19" s="57">
        <v>12490.83</v>
      </c>
      <c r="S19" s="58">
        <v>12490.83</v>
      </c>
      <c r="T19" s="65">
        <v>17851.04</v>
      </c>
      <c r="U19" s="225">
        <v>17851.04</v>
      </c>
      <c r="V19" s="62">
        <v>45192.27</v>
      </c>
      <c r="W19" s="64">
        <v>23637.44</v>
      </c>
      <c r="X19" s="63">
        <v>68829.71</v>
      </c>
      <c r="Y19" s="66">
        <v>14565.31</v>
      </c>
      <c r="Z19" s="215">
        <v>14565.31</v>
      </c>
      <c r="AA19" s="59">
        <v>14661.68</v>
      </c>
      <c r="AB19" s="60">
        <v>14661.68</v>
      </c>
      <c r="AC19" s="67">
        <v>25273.46</v>
      </c>
      <c r="AD19" s="189">
        <v>25273.46</v>
      </c>
      <c r="AE19" s="57">
        <v>12751.48</v>
      </c>
      <c r="AF19" s="58">
        <v>12751.48</v>
      </c>
      <c r="AG19" s="65">
        <v>2838.18</v>
      </c>
      <c r="AH19" s="225">
        <v>2838.18</v>
      </c>
      <c r="AI19" s="62">
        <v>8905.8</v>
      </c>
      <c r="AJ19" s="63">
        <v>8905.8</v>
      </c>
      <c r="AK19" s="66">
        <v>157203.18</v>
      </c>
      <c r="AL19" s="215">
        <v>157203.18</v>
      </c>
      <c r="AM19" s="47"/>
      <c r="AN19" s="48"/>
      <c r="AO19" s="67">
        <v>12867.9</v>
      </c>
      <c r="AP19" s="189">
        <v>12867.9</v>
      </c>
      <c r="AQ19" s="47"/>
      <c r="AR19" s="49"/>
      <c r="AS19" s="48"/>
      <c r="AT19" s="44"/>
      <c r="AU19" s="51"/>
      <c r="AV19" s="54"/>
      <c r="AW19" s="42"/>
      <c r="AX19" s="43"/>
      <c r="AY19" s="44"/>
      <c r="AZ19" s="51"/>
      <c r="BA19" s="54"/>
      <c r="BB19" s="47"/>
      <c r="BC19" s="48"/>
      <c r="BD19" s="68"/>
      <c r="BE19" s="49"/>
      <c r="BF19" s="50"/>
      <c r="BG19" s="42"/>
      <c r="BH19" s="51"/>
      <c r="BI19" s="43"/>
      <c r="BJ19" s="44"/>
      <c r="BK19" s="51"/>
      <c r="BL19" s="54"/>
      <c r="BM19" s="42"/>
      <c r="BN19" s="51"/>
      <c r="BO19" s="51"/>
      <c r="BP19" s="43"/>
      <c r="BQ19" s="44"/>
      <c r="BR19" s="54"/>
      <c r="BS19" s="42"/>
      <c r="BT19" s="43"/>
      <c r="BU19" s="44"/>
      <c r="BV19" s="51"/>
      <c r="BW19" s="54"/>
      <c r="BX19" s="42"/>
      <c r="BY19" s="43"/>
      <c r="BZ19" s="44"/>
      <c r="CA19" s="54"/>
      <c r="CB19" s="42"/>
      <c r="CC19" s="51"/>
      <c r="CD19" s="43"/>
      <c r="CE19" s="44"/>
      <c r="CF19" s="54"/>
      <c r="CG19" s="42"/>
      <c r="CH19" s="43"/>
      <c r="CI19" s="44"/>
      <c r="CJ19" s="54"/>
      <c r="CK19" s="42"/>
      <c r="CL19" s="43"/>
      <c r="CM19" s="44"/>
      <c r="CN19" s="54"/>
      <c r="CO19" s="42"/>
      <c r="CP19" s="43"/>
      <c r="CQ19" s="44"/>
      <c r="CR19" s="54"/>
      <c r="CS19" s="42"/>
      <c r="CT19" s="43"/>
    </row>
    <row r="20" spans="1:98" ht="12.75">
      <c r="A20" s="28">
        <v>38808</v>
      </c>
      <c r="B20" s="181">
        <v>96788.94</v>
      </c>
      <c r="C20" s="110">
        <v>96788.93919001846</v>
      </c>
      <c r="D20" s="188">
        <v>96788.94</v>
      </c>
      <c r="E20" s="57">
        <v>38192</v>
      </c>
      <c r="F20" s="416">
        <v>38192</v>
      </c>
      <c r="G20" s="65">
        <v>16793.97</v>
      </c>
      <c r="H20" s="225">
        <v>16793.97</v>
      </c>
      <c r="I20" s="62">
        <v>3209.33</v>
      </c>
      <c r="J20" s="63">
        <v>3209.33</v>
      </c>
      <c r="K20" s="66">
        <v>7606.28</v>
      </c>
      <c r="L20" s="215">
        <v>7606.28</v>
      </c>
      <c r="M20" s="59">
        <v>87852</v>
      </c>
      <c r="N20" s="60">
        <v>87852</v>
      </c>
      <c r="O20" s="217">
        <v>10193.66</v>
      </c>
      <c r="P20" s="55">
        <v>8631.46</v>
      </c>
      <c r="Q20" s="189">
        <v>0</v>
      </c>
      <c r="R20" s="57">
        <v>12346.76</v>
      </c>
      <c r="S20" s="58">
        <v>12346.76</v>
      </c>
      <c r="T20" s="65">
        <v>17629.2</v>
      </c>
      <c r="U20" s="225">
        <v>17629.2</v>
      </c>
      <c r="V20" s="62">
        <v>44667.69</v>
      </c>
      <c r="W20" s="64">
        <v>23366.22</v>
      </c>
      <c r="X20" s="63">
        <v>68033.91</v>
      </c>
      <c r="Y20" s="66">
        <v>14406.69</v>
      </c>
      <c r="Z20" s="215">
        <v>14406.69</v>
      </c>
      <c r="AA20" s="59">
        <v>14502</v>
      </c>
      <c r="AB20" s="60">
        <v>14502</v>
      </c>
      <c r="AC20" s="67">
        <v>24989.97</v>
      </c>
      <c r="AD20" s="189">
        <v>24989.97</v>
      </c>
      <c r="AE20" s="57">
        <v>12615.57</v>
      </c>
      <c r="AF20" s="58">
        <v>12615.57</v>
      </c>
      <c r="AG20" s="65">
        <v>2806.1</v>
      </c>
      <c r="AH20" s="225">
        <v>2806.1</v>
      </c>
      <c r="AI20" s="62">
        <v>8807.93</v>
      </c>
      <c r="AJ20" s="63">
        <v>8807.93</v>
      </c>
      <c r="AK20" s="66">
        <v>155459.38</v>
      </c>
      <c r="AL20" s="215">
        <v>160840.37</v>
      </c>
      <c r="AM20" s="59">
        <v>4870.11919716499</v>
      </c>
      <c r="AN20" s="60">
        <v>4870.11919716499</v>
      </c>
      <c r="AO20" s="67">
        <v>10830.04</v>
      </c>
      <c r="AP20" s="189">
        <v>10830.04</v>
      </c>
      <c r="AQ20" s="47"/>
      <c r="AR20" s="49"/>
      <c r="AS20" s="48"/>
      <c r="AT20" s="44"/>
      <c r="AU20" s="51"/>
      <c r="AV20" s="54"/>
      <c r="AW20" s="42"/>
      <c r="AX20" s="43"/>
      <c r="AY20" s="44"/>
      <c r="AZ20" s="51"/>
      <c r="BA20" s="54"/>
      <c r="BB20" s="61">
        <v>69171.495275</v>
      </c>
      <c r="BC20" s="56">
        <v>69171.495275</v>
      </c>
      <c r="BD20" s="258">
        <v>26999.58</v>
      </c>
      <c r="BE20" s="197">
        <v>56952.59</v>
      </c>
      <c r="BF20" s="91">
        <v>26999.58</v>
      </c>
      <c r="BG20" s="84">
        <v>136827.0572428105</v>
      </c>
      <c r="BH20" s="93">
        <v>147034.2772428105</v>
      </c>
      <c r="BI20" s="46">
        <v>0</v>
      </c>
      <c r="BJ20" s="44"/>
      <c r="BK20" s="51"/>
      <c r="BL20" s="54"/>
      <c r="BM20" s="42"/>
      <c r="BN20" s="51"/>
      <c r="BO20" s="51"/>
      <c r="BP20" s="43"/>
      <c r="BQ20" s="44"/>
      <c r="BR20" s="54"/>
      <c r="BS20" s="42"/>
      <c r="BT20" s="43"/>
      <c r="BU20" s="44"/>
      <c r="BV20" s="51"/>
      <c r="BW20" s="54"/>
      <c r="BX20" s="42"/>
      <c r="BY20" s="43"/>
      <c r="BZ20" s="44"/>
      <c r="CA20" s="54"/>
      <c r="CB20" s="42"/>
      <c r="CC20" s="51"/>
      <c r="CD20" s="43"/>
      <c r="CE20" s="44"/>
      <c r="CF20" s="54"/>
      <c r="CG20" s="42"/>
      <c r="CH20" s="43"/>
      <c r="CI20" s="44"/>
      <c r="CJ20" s="54"/>
      <c r="CK20" s="42"/>
      <c r="CL20" s="43"/>
      <c r="CM20" s="44"/>
      <c r="CN20" s="54"/>
      <c r="CO20" s="42"/>
      <c r="CP20" s="43"/>
      <c r="CQ20" s="44"/>
      <c r="CR20" s="54"/>
      <c r="CS20" s="42"/>
      <c r="CT20" s="43"/>
    </row>
    <row r="21" spans="1:98" ht="12.75">
      <c r="A21" s="28">
        <v>38838</v>
      </c>
      <c r="B21" s="181">
        <v>95505.92</v>
      </c>
      <c r="C21" s="110">
        <v>95505.92361911356</v>
      </c>
      <c r="D21" s="188">
        <v>95505.92</v>
      </c>
      <c r="E21" s="57">
        <v>37617.88</v>
      </c>
      <c r="F21" s="416">
        <v>37617.88</v>
      </c>
      <c r="G21" s="65">
        <v>16561.5</v>
      </c>
      <c r="H21" s="225">
        <v>16561.5</v>
      </c>
      <c r="I21" s="62">
        <v>3165.51</v>
      </c>
      <c r="J21" s="63">
        <v>3165.51</v>
      </c>
      <c r="K21" s="66">
        <v>7489.46</v>
      </c>
      <c r="L21" s="215">
        <v>7489.46</v>
      </c>
      <c r="M21" s="59">
        <v>86729.14</v>
      </c>
      <c r="N21" s="60">
        <v>86729.14</v>
      </c>
      <c r="O21" s="217">
        <v>10077.59</v>
      </c>
      <c r="P21" s="55">
        <v>8533.19</v>
      </c>
      <c r="Q21" s="189">
        <v>1066.6</v>
      </c>
      <c r="R21" s="57">
        <v>12201.7</v>
      </c>
      <c r="S21" s="58">
        <v>12201.7</v>
      </c>
      <c r="T21" s="65">
        <v>17408.54</v>
      </c>
      <c r="U21" s="225">
        <v>17408.54</v>
      </c>
      <c r="V21" s="62">
        <v>44143.11</v>
      </c>
      <c r="W21" s="64">
        <v>23094.99</v>
      </c>
      <c r="X21" s="63">
        <v>67238.1</v>
      </c>
      <c r="Y21" s="66">
        <v>14248.06</v>
      </c>
      <c r="Z21" s="215">
        <v>14248.06</v>
      </c>
      <c r="AA21" s="59">
        <v>14342.32</v>
      </c>
      <c r="AB21" s="60">
        <v>14342.32</v>
      </c>
      <c r="AC21" s="67">
        <v>24706.48</v>
      </c>
      <c r="AD21" s="189">
        <v>24706.48</v>
      </c>
      <c r="AE21" s="57">
        <v>12479.65</v>
      </c>
      <c r="AF21" s="58">
        <v>12479.65</v>
      </c>
      <c r="AG21" s="65">
        <v>2774.03</v>
      </c>
      <c r="AH21" s="225">
        <v>2774.03</v>
      </c>
      <c r="AI21" s="62">
        <v>8710.06</v>
      </c>
      <c r="AJ21" s="63">
        <v>8710.06</v>
      </c>
      <c r="AK21" s="66">
        <v>153715.56</v>
      </c>
      <c r="AL21" s="215">
        <v>153715.56</v>
      </c>
      <c r="AM21" s="59">
        <v>4822.17797102195</v>
      </c>
      <c r="AN21" s="60">
        <v>4822.17797102195</v>
      </c>
      <c r="AO21" s="67">
        <v>10694.34</v>
      </c>
      <c r="AP21" s="189">
        <v>10694.34</v>
      </c>
      <c r="AQ21" s="47"/>
      <c r="AR21" s="49"/>
      <c r="AS21" s="48"/>
      <c r="AT21" s="44"/>
      <c r="AU21" s="51"/>
      <c r="AV21" s="54"/>
      <c r="AW21" s="42"/>
      <c r="AX21" s="43"/>
      <c r="AY21" s="44"/>
      <c r="AZ21" s="51"/>
      <c r="BA21" s="54"/>
      <c r="BB21" s="61">
        <v>68490.73114999999</v>
      </c>
      <c r="BC21" s="56">
        <v>68490.73114999999</v>
      </c>
      <c r="BD21" s="258">
        <v>3670.38633648129</v>
      </c>
      <c r="BE21" s="197">
        <v>3670.38633648129</v>
      </c>
      <c r="BF21" s="91">
        <v>33623.4</v>
      </c>
      <c r="BG21" s="84">
        <v>0</v>
      </c>
      <c r="BH21" s="93">
        <v>0</v>
      </c>
      <c r="BI21" s="46">
        <v>0</v>
      </c>
      <c r="BJ21" s="44"/>
      <c r="BK21" s="51"/>
      <c r="BL21" s="54"/>
      <c r="BM21" s="42"/>
      <c r="BN21" s="51"/>
      <c r="BO21" s="51"/>
      <c r="BP21" s="43"/>
      <c r="BQ21" s="44"/>
      <c r="BR21" s="54"/>
      <c r="BS21" s="42"/>
      <c r="BT21" s="43"/>
      <c r="BU21" s="44"/>
      <c r="BV21" s="51"/>
      <c r="BW21" s="54"/>
      <c r="BX21" s="42"/>
      <c r="BY21" s="43"/>
      <c r="BZ21" s="44"/>
      <c r="CA21" s="54"/>
      <c r="CB21" s="42"/>
      <c r="CC21" s="51"/>
      <c r="CD21" s="43"/>
      <c r="CE21" s="44"/>
      <c r="CF21" s="54"/>
      <c r="CG21" s="42"/>
      <c r="CH21" s="43"/>
      <c r="CI21" s="44"/>
      <c r="CJ21" s="54"/>
      <c r="CK21" s="42"/>
      <c r="CL21" s="43"/>
      <c r="CM21" s="44"/>
      <c r="CN21" s="54"/>
      <c r="CO21" s="42"/>
      <c r="CP21" s="43"/>
      <c r="CQ21" s="44"/>
      <c r="CR21" s="54"/>
      <c r="CS21" s="42"/>
      <c r="CT21" s="43"/>
    </row>
    <row r="22" spans="1:98" ht="12.75">
      <c r="A22" s="28">
        <v>38869</v>
      </c>
      <c r="B22" s="181">
        <v>94222.91</v>
      </c>
      <c r="C22" s="110">
        <v>94222.90804820867</v>
      </c>
      <c r="D22" s="188">
        <v>94222.91</v>
      </c>
      <c r="E22" s="57">
        <v>37043.78</v>
      </c>
      <c r="F22" s="416">
        <v>37043.78</v>
      </c>
      <c r="G22" s="65">
        <v>16329.02</v>
      </c>
      <c r="H22" s="225">
        <v>16329.02</v>
      </c>
      <c r="I22" s="62">
        <v>3121.69</v>
      </c>
      <c r="J22" s="63">
        <v>3121.69</v>
      </c>
      <c r="K22" s="66">
        <v>7372.64</v>
      </c>
      <c r="L22" s="215">
        <v>7372.64</v>
      </c>
      <c r="M22" s="59">
        <v>85606.27</v>
      </c>
      <c r="N22" s="60">
        <v>85606.27</v>
      </c>
      <c r="O22" s="217">
        <v>9961.51</v>
      </c>
      <c r="P22" s="55">
        <v>8434.89</v>
      </c>
      <c r="Q22" s="189">
        <v>8434.89</v>
      </c>
      <c r="R22" s="57">
        <v>12057.31</v>
      </c>
      <c r="S22" s="58">
        <v>12057.31</v>
      </c>
      <c r="T22" s="65">
        <v>17187.88</v>
      </c>
      <c r="U22" s="225">
        <v>17187.88</v>
      </c>
      <c r="V22" s="62">
        <v>43618.53</v>
      </c>
      <c r="W22" s="64">
        <v>22823.77</v>
      </c>
      <c r="X22" s="63">
        <v>66442.3</v>
      </c>
      <c r="Y22" s="66">
        <v>14089.43</v>
      </c>
      <c r="Z22" s="215">
        <v>14089.43</v>
      </c>
      <c r="AA22" s="59">
        <v>14182.65</v>
      </c>
      <c r="AB22" s="60">
        <v>14182.65</v>
      </c>
      <c r="AC22" s="67">
        <v>24422.99</v>
      </c>
      <c r="AD22" s="189">
        <v>24422.99</v>
      </c>
      <c r="AE22" s="57">
        <v>12343.74</v>
      </c>
      <c r="AF22" s="58">
        <v>12343.74</v>
      </c>
      <c r="AG22" s="65">
        <v>2741.96</v>
      </c>
      <c r="AH22" s="225">
        <v>2741.96</v>
      </c>
      <c r="AI22" s="62">
        <v>8612.19</v>
      </c>
      <c r="AJ22" s="63">
        <v>8612.19</v>
      </c>
      <c r="AK22" s="66">
        <v>151971.8</v>
      </c>
      <c r="AL22" s="215">
        <v>151971.8</v>
      </c>
      <c r="AM22" s="59">
        <v>4774.265817787427</v>
      </c>
      <c r="AN22" s="60">
        <v>4774.265817787427</v>
      </c>
      <c r="AO22" s="67">
        <v>10559.82</v>
      </c>
      <c r="AP22" s="189">
        <v>10559.82</v>
      </c>
      <c r="AQ22" s="47"/>
      <c r="AR22" s="49"/>
      <c r="AS22" s="48"/>
      <c r="AT22" s="44"/>
      <c r="AU22" s="51"/>
      <c r="AV22" s="54"/>
      <c r="AW22" s="42"/>
      <c r="AX22" s="43"/>
      <c r="AY22" s="44"/>
      <c r="AZ22" s="51"/>
      <c r="BA22" s="54"/>
      <c r="BB22" s="61">
        <v>67810.0098</v>
      </c>
      <c r="BC22" s="56">
        <v>67810.0098</v>
      </c>
      <c r="BD22" s="258">
        <v>2683.511624167693</v>
      </c>
      <c r="BE22" s="197">
        <v>6894.679748500494</v>
      </c>
      <c r="BF22" s="91">
        <v>6894.679748500494</v>
      </c>
      <c r="BG22" s="84">
        <v>19236.869175436674</v>
      </c>
      <c r="BH22" s="93">
        <v>19236.869175436674</v>
      </c>
      <c r="BI22" s="46">
        <v>156063.93</v>
      </c>
      <c r="BJ22" s="260"/>
      <c r="BK22" s="51"/>
      <c r="BL22" s="54"/>
      <c r="BM22" s="42"/>
      <c r="BN22" s="51"/>
      <c r="BO22" s="51"/>
      <c r="BP22" s="43"/>
      <c r="BQ22" s="44"/>
      <c r="BR22" s="54"/>
      <c r="BS22" s="42"/>
      <c r="BT22" s="43"/>
      <c r="BU22" s="44"/>
      <c r="BV22" s="51"/>
      <c r="BW22" s="54"/>
      <c r="BX22" s="42"/>
      <c r="BY22" s="43"/>
      <c r="BZ22" s="44"/>
      <c r="CA22" s="54"/>
      <c r="CB22" s="42"/>
      <c r="CC22" s="51"/>
      <c r="CD22" s="43"/>
      <c r="CE22" s="44"/>
      <c r="CF22" s="54"/>
      <c r="CG22" s="42"/>
      <c r="CH22" s="43"/>
      <c r="CI22" s="44"/>
      <c r="CJ22" s="54"/>
      <c r="CK22" s="42"/>
      <c r="CL22" s="43"/>
      <c r="CM22" s="44"/>
      <c r="CN22" s="54"/>
      <c r="CO22" s="42"/>
      <c r="CP22" s="43"/>
      <c r="CQ22" s="44"/>
      <c r="CR22" s="54"/>
      <c r="CS22" s="42"/>
      <c r="CT22" s="43"/>
    </row>
    <row r="23" spans="1:98" ht="12.75">
      <c r="A23" s="28">
        <v>38899</v>
      </c>
      <c r="B23" s="181">
        <v>92939.93</v>
      </c>
      <c r="C23" s="110">
        <v>92939.92781141047</v>
      </c>
      <c r="D23" s="188">
        <v>92939.93</v>
      </c>
      <c r="E23" s="57">
        <v>36469.66</v>
      </c>
      <c r="F23" s="416">
        <v>36469.66</v>
      </c>
      <c r="G23" s="65">
        <v>16096.53</v>
      </c>
      <c r="H23" s="225">
        <v>6846.39</v>
      </c>
      <c r="I23" s="62">
        <v>3077.87</v>
      </c>
      <c r="J23" s="63">
        <v>3077.87</v>
      </c>
      <c r="K23" s="66">
        <v>7257</v>
      </c>
      <c r="L23" s="215">
        <v>7257</v>
      </c>
      <c r="M23" s="59">
        <v>84483.41</v>
      </c>
      <c r="N23" s="60">
        <v>84483.41</v>
      </c>
      <c r="O23" s="217">
        <v>9845.43</v>
      </c>
      <c r="P23" s="55">
        <v>8336.6</v>
      </c>
      <c r="Q23" s="189">
        <v>8336.6</v>
      </c>
      <c r="R23" s="57">
        <v>11912.26</v>
      </c>
      <c r="S23" s="58">
        <v>11912.26</v>
      </c>
      <c r="T23" s="65">
        <v>16967.22</v>
      </c>
      <c r="U23" s="225">
        <v>16967.22</v>
      </c>
      <c r="V23" s="62">
        <v>43093.95</v>
      </c>
      <c r="W23" s="64">
        <v>22552.54</v>
      </c>
      <c r="X23" s="63">
        <v>65646.49</v>
      </c>
      <c r="Y23" s="66">
        <v>13930.8</v>
      </c>
      <c r="Z23" s="215">
        <v>13930.8</v>
      </c>
      <c r="AA23" s="59">
        <v>14022.97</v>
      </c>
      <c r="AB23" s="60">
        <v>14022.97</v>
      </c>
      <c r="AC23" s="67">
        <v>24139.49</v>
      </c>
      <c r="AD23" s="189">
        <v>24139.49</v>
      </c>
      <c r="AE23" s="57">
        <v>12207.83</v>
      </c>
      <c r="AF23" s="58">
        <v>12207.83</v>
      </c>
      <c r="AG23" s="65">
        <v>2709.88</v>
      </c>
      <c r="AH23" s="225">
        <v>2709.88</v>
      </c>
      <c r="AI23" s="62">
        <v>8514.43</v>
      </c>
      <c r="AJ23" s="63">
        <v>8514.43</v>
      </c>
      <c r="AK23" s="66">
        <v>150227.98</v>
      </c>
      <c r="AL23" s="215">
        <v>150227.98</v>
      </c>
      <c r="AM23" s="59">
        <v>4726.3245916443875</v>
      </c>
      <c r="AN23" s="60">
        <v>4726.3245916443875</v>
      </c>
      <c r="AO23" s="67">
        <v>10424.12</v>
      </c>
      <c r="AP23" s="189">
        <v>10424.12</v>
      </c>
      <c r="AQ23" s="47"/>
      <c r="AR23" s="49"/>
      <c r="AS23" s="48"/>
      <c r="AT23" s="244">
        <v>30885.082638171643</v>
      </c>
      <c r="AU23" s="80">
        <v>32615.432638171642</v>
      </c>
      <c r="AV23" s="81">
        <v>30885.082638171643</v>
      </c>
      <c r="AW23" s="252">
        <v>21145.11836734693</v>
      </c>
      <c r="AX23" s="53">
        <v>0</v>
      </c>
      <c r="AY23" s="251">
        <v>70765.20940544864</v>
      </c>
      <c r="AZ23" s="125">
        <v>93574.20336795642</v>
      </c>
      <c r="BA23" s="254"/>
      <c r="BB23" s="61">
        <v>67129.245675</v>
      </c>
      <c r="BC23" s="56">
        <v>67129.245675</v>
      </c>
      <c r="BD23" s="258">
        <v>2656.8371996099877</v>
      </c>
      <c r="BE23" s="197">
        <v>5701.591941304297</v>
      </c>
      <c r="BF23" s="91">
        <v>5701.591941304297</v>
      </c>
      <c r="BG23" s="84">
        <v>13908.639848685856</v>
      </c>
      <c r="BH23" s="93">
        <v>13908.639848685856</v>
      </c>
      <c r="BI23" s="46">
        <v>24115.86</v>
      </c>
      <c r="BJ23" s="260">
        <v>3408.260119047619</v>
      </c>
      <c r="BK23" s="85">
        <v>20175.697549215216</v>
      </c>
      <c r="BL23" s="86">
        <v>3408.260119047619</v>
      </c>
      <c r="BM23" s="42"/>
      <c r="BN23" s="108"/>
      <c r="BO23" s="51"/>
      <c r="BP23" s="43"/>
      <c r="BQ23" s="44"/>
      <c r="BR23" s="54"/>
      <c r="BS23" s="42"/>
      <c r="BT23" s="43"/>
      <c r="BU23" s="44"/>
      <c r="BV23" s="51"/>
      <c r="BW23" s="54"/>
      <c r="BX23" s="42"/>
      <c r="BY23" s="43"/>
      <c r="BZ23" s="44"/>
      <c r="CA23" s="54"/>
      <c r="CB23" s="42"/>
      <c r="CC23" s="51"/>
      <c r="CD23" s="43"/>
      <c r="CE23" s="44"/>
      <c r="CF23" s="54"/>
      <c r="CG23" s="42"/>
      <c r="CH23" s="43"/>
      <c r="CI23" s="44"/>
      <c r="CJ23" s="54"/>
      <c r="CK23" s="42"/>
      <c r="CL23" s="43"/>
      <c r="CM23" s="44"/>
      <c r="CN23" s="54"/>
      <c r="CO23" s="42"/>
      <c r="CP23" s="43"/>
      <c r="CQ23" s="44"/>
      <c r="CR23" s="54"/>
      <c r="CS23" s="42"/>
      <c r="CT23" s="43"/>
    </row>
    <row r="24" spans="1:98" ht="12.75">
      <c r="A24" s="28">
        <v>38930</v>
      </c>
      <c r="B24" s="181">
        <v>91656.91</v>
      </c>
      <c r="C24" s="110">
        <v>91656.91224050558</v>
      </c>
      <c r="D24" s="189">
        <v>91656.91</v>
      </c>
      <c r="E24" s="57">
        <v>35895.55</v>
      </c>
      <c r="F24" s="417">
        <v>35895.55</v>
      </c>
      <c r="G24" s="65">
        <v>15864.07</v>
      </c>
      <c r="H24" s="225">
        <v>15864.07</v>
      </c>
      <c r="I24" s="62">
        <v>3034.05</v>
      </c>
      <c r="J24" s="63">
        <v>3034.05</v>
      </c>
      <c r="K24" s="66">
        <v>7140.18</v>
      </c>
      <c r="L24" s="215">
        <v>7140.18</v>
      </c>
      <c r="M24" s="59">
        <v>83360.54</v>
      </c>
      <c r="N24" s="60">
        <v>83360.54</v>
      </c>
      <c r="O24" s="217">
        <v>9729.37</v>
      </c>
      <c r="P24" s="55">
        <v>8238.33</v>
      </c>
      <c r="Q24" s="189">
        <v>8238.33</v>
      </c>
      <c r="R24" s="57">
        <v>11767.21</v>
      </c>
      <c r="S24" s="58">
        <v>11767.21</v>
      </c>
      <c r="T24" s="65">
        <v>16746.56</v>
      </c>
      <c r="U24" s="225">
        <v>16746.56</v>
      </c>
      <c r="V24" s="62">
        <v>42569.37</v>
      </c>
      <c r="W24" s="64">
        <v>22281.3</v>
      </c>
      <c r="X24" s="63">
        <v>64850.67</v>
      </c>
      <c r="Y24" s="66">
        <v>13772.17</v>
      </c>
      <c r="Z24" s="215">
        <v>13772.17</v>
      </c>
      <c r="AA24" s="59">
        <v>13863.29</v>
      </c>
      <c r="AB24" s="60">
        <v>13863.29</v>
      </c>
      <c r="AC24" s="67">
        <v>23856</v>
      </c>
      <c r="AD24" s="189">
        <v>23856</v>
      </c>
      <c r="AE24" s="57">
        <v>12071.91</v>
      </c>
      <c r="AF24" s="58">
        <v>12071.91</v>
      </c>
      <c r="AG24" s="65">
        <v>2677.8</v>
      </c>
      <c r="AH24" s="225">
        <v>2677.8</v>
      </c>
      <c r="AI24" s="62">
        <v>8416.57</v>
      </c>
      <c r="AJ24" s="63">
        <v>8416.57</v>
      </c>
      <c r="AK24" s="66">
        <v>148484.18</v>
      </c>
      <c r="AL24" s="215">
        <v>143103.19</v>
      </c>
      <c r="AM24" s="59">
        <v>4678.383365501349</v>
      </c>
      <c r="AN24" s="60">
        <v>4678.38</v>
      </c>
      <c r="AO24" s="67">
        <v>10289.6</v>
      </c>
      <c r="AP24" s="189">
        <v>10289.6</v>
      </c>
      <c r="AQ24" s="47"/>
      <c r="AR24" s="49"/>
      <c r="AS24" s="48"/>
      <c r="AT24" s="244">
        <v>4342.212454498369</v>
      </c>
      <c r="AU24" s="80">
        <v>4342.212454498369</v>
      </c>
      <c r="AV24" s="81">
        <v>6072.57</v>
      </c>
      <c r="AW24" s="252">
        <v>0</v>
      </c>
      <c r="AX24" s="53">
        <v>21145.12</v>
      </c>
      <c r="AY24" s="251">
        <v>129.445625620903</v>
      </c>
      <c r="AZ24" s="125">
        <v>129.445625620903</v>
      </c>
      <c r="BA24" s="254">
        <v>70894.66</v>
      </c>
      <c r="BB24" s="61">
        <v>66448.48154999998</v>
      </c>
      <c r="BC24" s="56">
        <v>66448.48</v>
      </c>
      <c r="BD24" s="258">
        <v>2630.1627750522825</v>
      </c>
      <c r="BE24" s="197">
        <v>5643.3997003493</v>
      </c>
      <c r="BF24" s="91">
        <v>5643.4</v>
      </c>
      <c r="BG24" s="84">
        <v>13764.627058204947</v>
      </c>
      <c r="BH24" s="93">
        <v>15199.607058204947</v>
      </c>
      <c r="BI24" s="46">
        <v>15199.61</v>
      </c>
      <c r="BJ24" s="260">
        <v>2369.5814867424247</v>
      </c>
      <c r="BK24" s="85">
        <v>14492.769643167005</v>
      </c>
      <c r="BL24" s="86">
        <v>2369.58</v>
      </c>
      <c r="BM24" s="264">
        <v>359089.34</v>
      </c>
      <c r="BN24" s="108">
        <v>359089.34</v>
      </c>
      <c r="BO24" s="109">
        <v>359089.34</v>
      </c>
      <c r="BP24" s="88">
        <v>359089.34</v>
      </c>
      <c r="BQ24" s="44"/>
      <c r="BR24" s="54"/>
      <c r="BS24" s="112">
        <v>204121.12</v>
      </c>
      <c r="BT24" s="113"/>
      <c r="BU24" s="266"/>
      <c r="BV24" s="210"/>
      <c r="BW24" s="129"/>
      <c r="BX24" s="134"/>
      <c r="BY24" s="111"/>
      <c r="BZ24" s="144"/>
      <c r="CA24" s="129"/>
      <c r="CB24" s="42"/>
      <c r="CC24" s="51"/>
      <c r="CD24" s="43"/>
      <c r="CE24" s="44"/>
      <c r="CF24" s="54"/>
      <c r="CG24" s="134"/>
      <c r="CH24" s="111"/>
      <c r="CI24" s="144"/>
      <c r="CJ24" s="129"/>
      <c r="CK24" s="134"/>
      <c r="CL24" s="111"/>
      <c r="CM24" s="44"/>
      <c r="CN24" s="54"/>
      <c r="CO24" s="134"/>
      <c r="CP24" s="111"/>
      <c r="CQ24" s="144"/>
      <c r="CR24" s="129"/>
      <c r="CS24" s="42"/>
      <c r="CT24" s="43"/>
    </row>
    <row r="25" spans="1:98" ht="12.75">
      <c r="A25" s="28">
        <v>38961</v>
      </c>
      <c r="B25" s="181">
        <v>90373.9</v>
      </c>
      <c r="C25" s="110">
        <v>90373.89666960068</v>
      </c>
      <c r="D25" s="189">
        <v>90373.9</v>
      </c>
      <c r="E25" s="57">
        <v>35321.44</v>
      </c>
      <c r="F25" s="417">
        <v>35321.44</v>
      </c>
      <c r="G25" s="65">
        <v>15631.58</v>
      </c>
      <c r="H25" s="225">
        <v>15631.58</v>
      </c>
      <c r="I25" s="62">
        <v>2990.23</v>
      </c>
      <c r="J25" s="63">
        <v>2990.23</v>
      </c>
      <c r="K25" s="66">
        <v>7023.36</v>
      </c>
      <c r="L25" s="215">
        <v>7023.36</v>
      </c>
      <c r="M25" s="59">
        <v>82237.67</v>
      </c>
      <c r="N25" s="60">
        <v>82237.67</v>
      </c>
      <c r="O25" s="217">
        <v>9613.29</v>
      </c>
      <c r="P25" s="55">
        <v>8140.04</v>
      </c>
      <c r="Q25" s="189">
        <v>8140.04</v>
      </c>
      <c r="R25" s="57">
        <v>11623.13</v>
      </c>
      <c r="S25" s="58">
        <v>11623.13</v>
      </c>
      <c r="T25" s="65">
        <v>16524.72</v>
      </c>
      <c r="U25" s="225">
        <v>16524.72</v>
      </c>
      <c r="V25" s="62">
        <v>42044.79</v>
      </c>
      <c r="W25" s="64">
        <v>22010.07</v>
      </c>
      <c r="X25" s="63">
        <v>64054.86</v>
      </c>
      <c r="Y25" s="66">
        <v>13613.55</v>
      </c>
      <c r="Z25" s="215">
        <v>13613.55</v>
      </c>
      <c r="AA25" s="59">
        <v>13703.61</v>
      </c>
      <c r="AB25" s="60">
        <v>13703.61</v>
      </c>
      <c r="AC25" s="67">
        <v>23572.5</v>
      </c>
      <c r="AD25" s="189">
        <v>23572.5</v>
      </c>
      <c r="AE25" s="57">
        <v>11936</v>
      </c>
      <c r="AF25" s="58">
        <v>11936</v>
      </c>
      <c r="AG25" s="65">
        <v>2645.72</v>
      </c>
      <c r="AH25" s="225">
        <v>2645.72</v>
      </c>
      <c r="AI25" s="62">
        <v>8318.7</v>
      </c>
      <c r="AJ25" s="63">
        <v>8318.7</v>
      </c>
      <c r="AK25" s="66">
        <v>146740.37</v>
      </c>
      <c r="AL25" s="215">
        <v>146740.37</v>
      </c>
      <c r="AM25" s="59">
        <v>4630.471212266826</v>
      </c>
      <c r="AN25" s="60">
        <v>4630.47</v>
      </c>
      <c r="AO25" s="67">
        <v>10153.9</v>
      </c>
      <c r="AP25" s="189">
        <v>10135.9</v>
      </c>
      <c r="AQ25" s="246">
        <v>29709.040933333323</v>
      </c>
      <c r="AR25" s="156">
        <v>29709.040933333323</v>
      </c>
      <c r="AS25" s="58">
        <v>29709.04</v>
      </c>
      <c r="AT25" s="244">
        <v>3139.5046507840193</v>
      </c>
      <c r="AU25" s="80">
        <v>3382.7846507840195</v>
      </c>
      <c r="AV25" s="81">
        <v>3382.78</v>
      </c>
      <c r="AW25" s="252">
        <v>2972.853469387754</v>
      </c>
      <c r="AX25" s="53">
        <v>2972.85</v>
      </c>
      <c r="AY25" s="251">
        <v>9909.830045415269</v>
      </c>
      <c r="AZ25" s="125">
        <v>9909.830045415269</v>
      </c>
      <c r="BA25" s="254">
        <v>9909.83</v>
      </c>
      <c r="BB25" s="61">
        <v>65767.717425</v>
      </c>
      <c r="BC25" s="56">
        <v>65767.72</v>
      </c>
      <c r="BD25" s="258">
        <v>2603.4949335213687</v>
      </c>
      <c r="BE25" s="197">
        <v>5585.2046284974385</v>
      </c>
      <c r="BF25" s="91">
        <v>5585.2</v>
      </c>
      <c r="BG25" s="84">
        <v>13620.623301836735</v>
      </c>
      <c r="BH25" s="93">
        <v>14658.153301836735</v>
      </c>
      <c r="BI25" s="46">
        <v>14658.15</v>
      </c>
      <c r="BJ25" s="260">
        <v>2345.047491883117</v>
      </c>
      <c r="BK25" s="85">
        <v>14342.713972330044</v>
      </c>
      <c r="BL25" s="86">
        <v>43233.34</v>
      </c>
      <c r="BM25" s="264">
        <v>263604.92</v>
      </c>
      <c r="BN25" s="108">
        <v>432080.6</v>
      </c>
      <c r="BO25" s="109">
        <v>432080.6</v>
      </c>
      <c r="BP25" s="88">
        <v>0</v>
      </c>
      <c r="BQ25" s="44"/>
      <c r="BR25" s="54"/>
      <c r="BS25" s="112"/>
      <c r="BT25" s="113"/>
      <c r="BU25" s="266"/>
      <c r="BV25" s="210"/>
      <c r="BW25" s="129"/>
      <c r="BX25" s="134"/>
      <c r="BY25" s="111"/>
      <c r="BZ25" s="144"/>
      <c r="CA25" s="129"/>
      <c r="CB25" s="42"/>
      <c r="CC25" s="51"/>
      <c r="CD25" s="43"/>
      <c r="CE25" s="44"/>
      <c r="CF25" s="54"/>
      <c r="CG25" s="134"/>
      <c r="CH25" s="111"/>
      <c r="CI25" s="144"/>
      <c r="CJ25" s="129"/>
      <c r="CK25" s="134"/>
      <c r="CL25" s="111"/>
      <c r="CM25" s="44"/>
      <c r="CN25" s="54"/>
      <c r="CO25" s="134"/>
      <c r="CP25" s="111"/>
      <c r="CQ25" s="144"/>
      <c r="CR25" s="129"/>
      <c r="CS25" s="42"/>
      <c r="CT25" s="43"/>
    </row>
    <row r="26" spans="1:98" ht="12.75">
      <c r="A26" s="28">
        <v>38991</v>
      </c>
      <c r="B26" s="181">
        <v>89090.92</v>
      </c>
      <c r="C26" s="110">
        <v>89090.91643280246</v>
      </c>
      <c r="D26" s="189">
        <v>89090.92</v>
      </c>
      <c r="E26" s="57">
        <v>34747.33</v>
      </c>
      <c r="F26" s="417">
        <v>34747.33</v>
      </c>
      <c r="G26" s="65">
        <v>15399.12</v>
      </c>
      <c r="H26" s="225">
        <v>15399.12</v>
      </c>
      <c r="I26" s="62">
        <v>2946.41</v>
      </c>
      <c r="J26" s="63">
        <v>2946.12</v>
      </c>
      <c r="K26" s="66">
        <v>6906.54</v>
      </c>
      <c r="L26" s="215">
        <v>6906.54</v>
      </c>
      <c r="M26" s="59">
        <v>81114.81</v>
      </c>
      <c r="N26" s="60">
        <v>81114.81</v>
      </c>
      <c r="O26" s="217">
        <v>9497.21</v>
      </c>
      <c r="P26" s="55">
        <v>8041.75</v>
      </c>
      <c r="Q26" s="189">
        <v>8041.75</v>
      </c>
      <c r="R26" s="57">
        <v>11478.08</v>
      </c>
      <c r="S26" s="58">
        <v>11478.08</v>
      </c>
      <c r="T26" s="65">
        <v>16304.06</v>
      </c>
      <c r="U26" s="225">
        <v>16304.06</v>
      </c>
      <c r="V26" s="62">
        <v>41520.23</v>
      </c>
      <c r="W26" s="64">
        <v>21738.85</v>
      </c>
      <c r="X26" s="63">
        <v>63259.08</v>
      </c>
      <c r="Y26" s="66">
        <v>13454.92</v>
      </c>
      <c r="Z26" s="215">
        <v>13454.92</v>
      </c>
      <c r="AA26" s="59">
        <v>13543.94</v>
      </c>
      <c r="AB26" s="60">
        <v>13543.94</v>
      </c>
      <c r="AC26" s="67">
        <v>23289.01</v>
      </c>
      <c r="AD26" s="189">
        <v>23289.01</v>
      </c>
      <c r="AE26" s="57">
        <v>11800.09</v>
      </c>
      <c r="AF26" s="58">
        <v>11800.09</v>
      </c>
      <c r="AG26" s="65">
        <v>2613.65</v>
      </c>
      <c r="AH26" s="225">
        <v>2613.65</v>
      </c>
      <c r="AI26" s="62">
        <v>8220.83</v>
      </c>
      <c r="AJ26" s="63">
        <v>8220.83</v>
      </c>
      <c r="AK26" s="66">
        <v>144996.53</v>
      </c>
      <c r="AL26" s="215">
        <v>144996.53</v>
      </c>
      <c r="AM26" s="59">
        <v>4582.529986123786</v>
      </c>
      <c r="AN26" s="60">
        <v>4582.53</v>
      </c>
      <c r="AO26" s="67">
        <v>10019.38</v>
      </c>
      <c r="AP26" s="189">
        <v>10019.38</v>
      </c>
      <c r="AQ26" s="246">
        <v>21720.96799999999</v>
      </c>
      <c r="AR26" s="156">
        <v>21720.96799999999</v>
      </c>
      <c r="AS26" s="58">
        <v>21720.97</v>
      </c>
      <c r="AT26" s="244">
        <v>3107.0023470229103</v>
      </c>
      <c r="AU26" s="80">
        <v>3282.89234702291</v>
      </c>
      <c r="AV26" s="81">
        <v>3282.89</v>
      </c>
      <c r="AW26" s="252">
        <v>2149.430204081632</v>
      </c>
      <c r="AX26" s="53">
        <v>2149.43</v>
      </c>
      <c r="AY26" s="251">
        <v>7190.275241720692</v>
      </c>
      <c r="AZ26" s="125">
        <v>7190.27524172069</v>
      </c>
      <c r="BA26" s="254">
        <v>29999.26</v>
      </c>
      <c r="BB26" s="61">
        <v>65086.953299999994</v>
      </c>
      <c r="BC26" s="56">
        <v>65086.95</v>
      </c>
      <c r="BD26" s="258">
        <v>2576.8205089636635</v>
      </c>
      <c r="BE26" s="197">
        <v>5527.002973618786</v>
      </c>
      <c r="BF26" s="91">
        <v>5527</v>
      </c>
      <c r="BG26" s="84">
        <v>13476.619545468522</v>
      </c>
      <c r="BH26" s="93">
        <v>14503.419545468521</v>
      </c>
      <c r="BI26" s="46">
        <v>14503.42</v>
      </c>
      <c r="BJ26" s="260">
        <v>2320.513497023809</v>
      </c>
      <c r="BK26" s="85">
        <v>14192.664893671854</v>
      </c>
      <c r="BL26" s="86">
        <v>14192.66</v>
      </c>
      <c r="BM26" s="264">
        <v>260665.54</v>
      </c>
      <c r="BN26" s="108">
        <v>377995.3</v>
      </c>
      <c r="BO26" s="109">
        <v>596127.74</v>
      </c>
      <c r="BP26" s="88"/>
      <c r="BQ26" s="263">
        <v>17034.75764705882</v>
      </c>
      <c r="BR26" s="188">
        <v>17034.76</v>
      </c>
      <c r="BS26" s="112"/>
      <c r="BT26" s="113"/>
      <c r="BU26" s="267">
        <v>884559.0104</v>
      </c>
      <c r="BV26" s="135">
        <v>884559.0104</v>
      </c>
      <c r="BW26" s="130"/>
      <c r="BX26" s="134"/>
      <c r="BY26" s="111"/>
      <c r="BZ26" s="144"/>
      <c r="CA26" s="129"/>
      <c r="CB26" s="181"/>
      <c r="CC26" s="51"/>
      <c r="CD26" s="43"/>
      <c r="CE26" s="170">
        <v>843431.21</v>
      </c>
      <c r="CF26" s="273"/>
      <c r="CG26" s="134"/>
      <c r="CH26" s="111"/>
      <c r="CI26" s="144"/>
      <c r="CJ26" s="129"/>
      <c r="CK26" s="134"/>
      <c r="CL26" s="111"/>
      <c r="CM26" s="44"/>
      <c r="CN26" s="54"/>
      <c r="CO26" s="134"/>
      <c r="CP26" s="111"/>
      <c r="CQ26" s="144"/>
      <c r="CR26" s="129"/>
      <c r="CS26" s="42"/>
      <c r="CT26" s="43"/>
    </row>
    <row r="27" spans="1:98" ht="12.75">
      <c r="A27" s="28">
        <v>39022</v>
      </c>
      <c r="B27" s="181">
        <v>87807.9</v>
      </c>
      <c r="C27" s="110">
        <v>94244.76637211259</v>
      </c>
      <c r="D27" s="189">
        <v>94244.77</v>
      </c>
      <c r="E27" s="57">
        <v>34173.21</v>
      </c>
      <c r="F27" s="417">
        <v>34173.21</v>
      </c>
      <c r="G27" s="65">
        <v>15166.63</v>
      </c>
      <c r="H27" s="225">
        <v>15166.65</v>
      </c>
      <c r="I27" s="62">
        <v>2902.59</v>
      </c>
      <c r="J27" s="63">
        <v>2902.59</v>
      </c>
      <c r="K27" s="66">
        <v>6790.9</v>
      </c>
      <c r="L27" s="215">
        <v>6790.9</v>
      </c>
      <c r="M27" s="59">
        <v>79991.94</v>
      </c>
      <c r="N27" s="60">
        <v>79991.93</v>
      </c>
      <c r="O27" s="217">
        <v>9381.14</v>
      </c>
      <c r="P27" s="55">
        <v>7943.47</v>
      </c>
      <c r="Q27" s="189">
        <v>7943.47</v>
      </c>
      <c r="R27" s="57">
        <v>11333.7</v>
      </c>
      <c r="S27" s="58">
        <v>11333.7</v>
      </c>
      <c r="T27" s="65">
        <v>16083.4</v>
      </c>
      <c r="U27" s="225">
        <v>16083.4</v>
      </c>
      <c r="V27" s="62">
        <v>40995.65</v>
      </c>
      <c r="W27" s="64">
        <v>21467.62</v>
      </c>
      <c r="X27" s="63">
        <v>62463.27</v>
      </c>
      <c r="Y27" s="66">
        <v>13296.29</v>
      </c>
      <c r="Z27" s="215">
        <v>13296.29</v>
      </c>
      <c r="AA27" s="59">
        <v>13384.26</v>
      </c>
      <c r="AB27" s="60">
        <v>13384.26</v>
      </c>
      <c r="AC27" s="67">
        <v>23005.51</v>
      </c>
      <c r="AD27" s="189">
        <v>23005.51</v>
      </c>
      <c r="AE27" s="57">
        <v>11664.17</v>
      </c>
      <c r="AF27" s="58">
        <v>11664.17</v>
      </c>
      <c r="AG27" s="65">
        <v>2581.58</v>
      </c>
      <c r="AH27" s="225">
        <v>2581.57</v>
      </c>
      <c r="AI27" s="62">
        <v>8122.96</v>
      </c>
      <c r="AJ27" s="63">
        <v>8122.95</v>
      </c>
      <c r="AK27" s="66">
        <v>143252.8</v>
      </c>
      <c r="AL27" s="215">
        <v>143252.8</v>
      </c>
      <c r="AM27" s="59">
        <v>4534.617832889263</v>
      </c>
      <c r="AN27" s="60">
        <v>4534.61</v>
      </c>
      <c r="AO27" s="67">
        <v>9884.86</v>
      </c>
      <c r="AP27" s="189">
        <v>9884.85</v>
      </c>
      <c r="AQ27" s="246">
        <v>21505.075199999992</v>
      </c>
      <c r="AR27" s="156">
        <v>222344.73005333336</v>
      </c>
      <c r="AS27" s="58">
        <v>21505.08</v>
      </c>
      <c r="AT27" s="244">
        <v>3074.4955038339003</v>
      </c>
      <c r="AU27" s="80">
        <v>3248.5655038339005</v>
      </c>
      <c r="AV27" s="81">
        <v>3248.57</v>
      </c>
      <c r="AW27" s="252">
        <v>2127.1546938775505</v>
      </c>
      <c r="AX27" s="53">
        <v>2127.15</v>
      </c>
      <c r="AY27" s="251">
        <v>7115.862312744518</v>
      </c>
      <c r="AZ27" s="125">
        <v>10039.278153980746</v>
      </c>
      <c r="BA27" s="254">
        <v>10039.27</v>
      </c>
      <c r="BB27" s="61">
        <v>64406.18917499999</v>
      </c>
      <c r="BC27" s="56">
        <v>64406.19</v>
      </c>
      <c r="BD27" s="258">
        <v>2550.146084405958</v>
      </c>
      <c r="BE27" s="197">
        <v>5468.801318740134</v>
      </c>
      <c r="BF27" s="91">
        <v>5468.79</v>
      </c>
      <c r="BG27" s="84">
        <v>13332.61578910031</v>
      </c>
      <c r="BH27" s="93">
        <v>14348.675789100309</v>
      </c>
      <c r="BI27" s="46">
        <v>14348.68</v>
      </c>
      <c r="BJ27" s="260">
        <v>2295.9795021645023</v>
      </c>
      <c r="BK27" s="85">
        <v>14042.609222834892</v>
      </c>
      <c r="BL27" s="86">
        <v>14042.61</v>
      </c>
      <c r="BM27" s="264">
        <v>257726.16</v>
      </c>
      <c r="BN27" s="108">
        <v>373749.66</v>
      </c>
      <c r="BO27" s="109">
        <v>525107.08</v>
      </c>
      <c r="BP27" s="88"/>
      <c r="BQ27" s="263">
        <v>14627.710352941174</v>
      </c>
      <c r="BR27" s="188">
        <v>14627.71</v>
      </c>
      <c r="BS27" s="112">
        <v>32870.08</v>
      </c>
      <c r="BT27" s="113">
        <v>236991.2</v>
      </c>
      <c r="BU27" s="267">
        <v>89394.2335</v>
      </c>
      <c r="BV27" s="135">
        <v>565695.2391</v>
      </c>
      <c r="BW27" s="130">
        <v>1450254.25</v>
      </c>
      <c r="BX27" s="134"/>
      <c r="BY27" s="111"/>
      <c r="BZ27" s="162">
        <v>274744.49269417394</v>
      </c>
      <c r="CA27" s="169">
        <v>274744.49</v>
      </c>
      <c r="CB27" s="180">
        <v>29011.503668749854</v>
      </c>
      <c r="CC27" s="157">
        <v>40858.50522732411</v>
      </c>
      <c r="CD27" s="158"/>
      <c r="CE27" s="171"/>
      <c r="CF27" s="164"/>
      <c r="CG27" s="149">
        <v>12027.150690379161</v>
      </c>
      <c r="CH27" s="150"/>
      <c r="CI27" s="144"/>
      <c r="CJ27" s="129"/>
      <c r="CK27" s="134"/>
      <c r="CL27" s="111"/>
      <c r="CM27" s="160">
        <v>634113.07</v>
      </c>
      <c r="CN27" s="280"/>
      <c r="CO27" s="137">
        <v>8730</v>
      </c>
      <c r="CP27" s="139"/>
      <c r="CQ27" s="282"/>
      <c r="CR27" s="164"/>
      <c r="CS27" s="42"/>
      <c r="CT27" s="43"/>
    </row>
    <row r="28" spans="1:98" ht="12.75">
      <c r="A28" s="28">
        <v>39052</v>
      </c>
      <c r="B28" s="181">
        <v>86524.89</v>
      </c>
      <c r="C28" s="110">
        <v>92961.7508012077</v>
      </c>
      <c r="D28" s="189">
        <v>92961.75</v>
      </c>
      <c r="E28" s="57">
        <v>33599.1</v>
      </c>
      <c r="F28" s="417">
        <v>33599.1</v>
      </c>
      <c r="G28" s="65">
        <v>14934.15</v>
      </c>
      <c r="H28" s="225">
        <v>14934.15</v>
      </c>
      <c r="I28" s="62">
        <v>2858.78</v>
      </c>
      <c r="J28" s="63">
        <v>2858.78</v>
      </c>
      <c r="K28" s="66">
        <v>6674.08</v>
      </c>
      <c r="L28" s="215">
        <v>6674.08</v>
      </c>
      <c r="M28" s="59">
        <v>78869.08</v>
      </c>
      <c r="N28" s="60">
        <v>78869.08</v>
      </c>
      <c r="O28" s="217">
        <v>9265.06</v>
      </c>
      <c r="P28" s="55">
        <v>7845.18</v>
      </c>
      <c r="Q28" s="189">
        <v>7845.18</v>
      </c>
      <c r="R28" s="57">
        <v>11188.65</v>
      </c>
      <c r="S28" s="58">
        <v>11188.65</v>
      </c>
      <c r="T28" s="65">
        <v>15862.74</v>
      </c>
      <c r="U28" s="225">
        <v>15862.74</v>
      </c>
      <c r="V28" s="62">
        <v>40471.07</v>
      </c>
      <c r="W28" s="64">
        <v>21196.4</v>
      </c>
      <c r="X28" s="63">
        <v>21196.4</v>
      </c>
      <c r="Y28" s="66">
        <v>13137.67</v>
      </c>
      <c r="Z28" s="215">
        <v>13137.67</v>
      </c>
      <c r="AA28" s="59">
        <v>13224.58</v>
      </c>
      <c r="AB28" s="60">
        <v>13224.58</v>
      </c>
      <c r="AC28" s="67">
        <v>22722.02</v>
      </c>
      <c r="AD28" s="189">
        <v>22722.02</v>
      </c>
      <c r="AE28" s="57">
        <v>11528.26</v>
      </c>
      <c r="AF28" s="58">
        <v>11528.26</v>
      </c>
      <c r="AG28" s="65">
        <v>2549.51</v>
      </c>
      <c r="AH28" s="225">
        <v>2549.51</v>
      </c>
      <c r="AI28" s="62">
        <v>8025.09</v>
      </c>
      <c r="AJ28" s="63">
        <v>8025.09</v>
      </c>
      <c r="AK28" s="66">
        <v>141508.98</v>
      </c>
      <c r="AL28" s="215">
        <v>141508.98</v>
      </c>
      <c r="AM28" s="59">
        <v>4486.676606746224</v>
      </c>
      <c r="AN28" s="60">
        <v>4486.68</v>
      </c>
      <c r="AO28" s="67">
        <v>9746.16</v>
      </c>
      <c r="AP28" s="189">
        <v>9746.16</v>
      </c>
      <c r="AQ28" s="246">
        <v>21289.18239999999</v>
      </c>
      <c r="AR28" s="156">
        <v>221122.12418666668</v>
      </c>
      <c r="AS28" s="58">
        <v>421961.51</v>
      </c>
      <c r="AT28" s="244">
        <v>3041.9886606448913</v>
      </c>
      <c r="AU28" s="80">
        <v>3214.2386606448913</v>
      </c>
      <c r="AV28" s="81">
        <v>3214.24</v>
      </c>
      <c r="AW28" s="252">
        <v>2104.9032653061217</v>
      </c>
      <c r="AX28" s="53">
        <v>2104.9</v>
      </c>
      <c r="AY28" s="251">
        <v>7041.444333631463</v>
      </c>
      <c r="AZ28" s="125">
        <v>9360.016223989725</v>
      </c>
      <c r="BA28" s="254">
        <v>9360.02</v>
      </c>
      <c r="BB28" s="61">
        <v>63725.42505</v>
      </c>
      <c r="BC28" s="56">
        <v>63725.43</v>
      </c>
      <c r="BD28" s="258">
        <v>2523.4716598482532</v>
      </c>
      <c r="BE28" s="197">
        <v>5410.609077785137</v>
      </c>
      <c r="BF28" s="91">
        <v>5410.61</v>
      </c>
      <c r="BG28" s="84">
        <v>13188.6029986194</v>
      </c>
      <c r="BH28" s="93">
        <v>14193.9229986194</v>
      </c>
      <c r="BI28" s="46">
        <v>14193.92</v>
      </c>
      <c r="BJ28" s="260">
        <v>2271.4455073051945</v>
      </c>
      <c r="BK28" s="85">
        <v>13892.553551997931</v>
      </c>
      <c r="BL28" s="86">
        <v>13892.55</v>
      </c>
      <c r="BM28" s="264">
        <v>254780.88</v>
      </c>
      <c r="BN28" s="108">
        <v>369498.12</v>
      </c>
      <c r="BO28" s="109">
        <v>519168.14</v>
      </c>
      <c r="BP28" s="88"/>
      <c r="BQ28" s="263">
        <v>14476.25388235294</v>
      </c>
      <c r="BR28" s="188">
        <v>14476.25</v>
      </c>
      <c r="BS28" s="112">
        <v>26550</v>
      </c>
      <c r="BT28" s="113">
        <v>26550</v>
      </c>
      <c r="BU28" s="267">
        <v>87917.06820000001</v>
      </c>
      <c r="BV28" s="135">
        <v>141621.4406</v>
      </c>
      <c r="BW28" s="130">
        <v>141621.44</v>
      </c>
      <c r="BX28" s="137">
        <v>208380.92</v>
      </c>
      <c r="BY28" s="139"/>
      <c r="BZ28" s="162">
        <v>30335.809995200583</v>
      </c>
      <c r="CA28" s="169">
        <v>30335.81</v>
      </c>
      <c r="CB28" s="180"/>
      <c r="CC28" s="157"/>
      <c r="CD28" s="158">
        <v>29011.5</v>
      </c>
      <c r="CE28" s="171"/>
      <c r="CF28" s="164">
        <v>843431.21</v>
      </c>
      <c r="CG28" s="149"/>
      <c r="CH28" s="150">
        <v>12027.15</v>
      </c>
      <c r="CI28" s="145">
        <v>10592.511020267204</v>
      </c>
      <c r="CJ28" s="138">
        <v>10592.51</v>
      </c>
      <c r="CK28" s="277">
        <v>680430.008</v>
      </c>
      <c r="CL28" s="146"/>
      <c r="CM28" s="161"/>
      <c r="CN28" s="280"/>
      <c r="CO28" s="137">
        <v>1162.12</v>
      </c>
      <c r="CP28" s="139">
        <v>9892.12</v>
      </c>
      <c r="CQ28" s="283">
        <v>48579.42</v>
      </c>
      <c r="CR28" s="164"/>
      <c r="CS28" s="167">
        <v>9214.27</v>
      </c>
      <c r="CT28" s="159">
        <v>9214.27</v>
      </c>
    </row>
    <row r="29" spans="1:98" ht="12.75">
      <c r="A29" s="28">
        <v>39083</v>
      </c>
      <c r="B29" s="181">
        <v>85241.91</v>
      </c>
      <c r="C29" s="110">
        <v>91678.77056440948</v>
      </c>
      <c r="D29" s="189">
        <v>91678.77</v>
      </c>
      <c r="E29" s="57">
        <v>33025</v>
      </c>
      <c r="F29" s="58">
        <v>33025</v>
      </c>
      <c r="G29" s="65">
        <v>14701.68</v>
      </c>
      <c r="H29" s="225">
        <v>14701.67</v>
      </c>
      <c r="I29" s="62">
        <v>2814.95</v>
      </c>
      <c r="J29" s="63">
        <v>2815.24</v>
      </c>
      <c r="K29" s="66">
        <v>6557.26</v>
      </c>
      <c r="L29" s="215">
        <v>6557.26</v>
      </c>
      <c r="M29" s="59">
        <v>77746.21</v>
      </c>
      <c r="N29" s="60">
        <v>77746.22</v>
      </c>
      <c r="O29" s="217">
        <v>9149</v>
      </c>
      <c r="P29" s="55">
        <v>7746.9</v>
      </c>
      <c r="Q29" s="189">
        <v>7746.9</v>
      </c>
      <c r="R29" s="57">
        <v>11044.58</v>
      </c>
      <c r="S29" s="58">
        <v>11044.58</v>
      </c>
      <c r="T29" s="65">
        <v>15642.08</v>
      </c>
      <c r="U29" s="225">
        <v>15642.08</v>
      </c>
      <c r="V29" s="62">
        <v>39946.49</v>
      </c>
      <c r="W29" s="64">
        <v>20925.17</v>
      </c>
      <c r="X29" s="63">
        <v>101342.73</v>
      </c>
      <c r="Y29" s="66">
        <v>12979.03</v>
      </c>
      <c r="Z29" s="215">
        <v>12979.03</v>
      </c>
      <c r="AA29" s="59">
        <v>13064.9</v>
      </c>
      <c r="AB29" s="60">
        <v>13064.9</v>
      </c>
      <c r="AC29" s="67">
        <v>22438.52</v>
      </c>
      <c r="AD29" s="189">
        <v>22438.52</v>
      </c>
      <c r="AE29" s="57">
        <v>11392.34</v>
      </c>
      <c r="AF29" s="58">
        <v>11392.34</v>
      </c>
      <c r="AG29" s="65">
        <v>2517.43</v>
      </c>
      <c r="AH29" s="225">
        <v>2517.44</v>
      </c>
      <c r="AI29" s="62">
        <v>7927.33</v>
      </c>
      <c r="AJ29" s="63">
        <v>7927.34</v>
      </c>
      <c r="AK29" s="66">
        <v>139765.17</v>
      </c>
      <c r="AL29" s="215">
        <v>139765.17</v>
      </c>
      <c r="AM29" s="59">
        <v>4438.735380603185</v>
      </c>
      <c r="AN29" s="60">
        <v>4438.74</v>
      </c>
      <c r="AO29" s="67">
        <v>9614.64</v>
      </c>
      <c r="AP29" s="189">
        <v>9632.65</v>
      </c>
      <c r="AQ29" s="246">
        <v>21073.289599999993</v>
      </c>
      <c r="AR29" s="156">
        <v>218920.01762666667</v>
      </c>
      <c r="AS29" s="58">
        <v>218920.28</v>
      </c>
      <c r="AT29" s="244">
        <v>3009.481817455882</v>
      </c>
      <c r="AU29" s="80">
        <v>3179.9118174558816</v>
      </c>
      <c r="AV29" s="81">
        <v>3179.91</v>
      </c>
      <c r="AW29" s="252">
        <v>2082.651836734693</v>
      </c>
      <c r="AX29" s="53">
        <v>2082.66</v>
      </c>
      <c r="AY29" s="251">
        <v>6967.026354518411</v>
      </c>
      <c r="AZ29" s="125">
        <v>9261.584640057588</v>
      </c>
      <c r="BA29" s="254">
        <v>9261.59</v>
      </c>
      <c r="BB29" s="61">
        <v>63044.7037</v>
      </c>
      <c r="BC29" s="56">
        <v>63044.7</v>
      </c>
      <c r="BD29" s="258">
        <v>2496.803818317339</v>
      </c>
      <c r="BE29" s="197">
        <v>5352.414005933276</v>
      </c>
      <c r="BF29" s="91">
        <v>5352.43</v>
      </c>
      <c r="BG29" s="84">
        <v>13044.59924225119</v>
      </c>
      <c r="BH29" s="93">
        <v>14039.17924225119</v>
      </c>
      <c r="BI29" s="46">
        <v>14039.17</v>
      </c>
      <c r="BJ29" s="260">
        <v>2246.9115124458876</v>
      </c>
      <c r="BK29" s="85">
        <v>13742.49788116097</v>
      </c>
      <c r="BL29" s="86">
        <v>13742.51</v>
      </c>
      <c r="BM29" s="264">
        <v>251841.5</v>
      </c>
      <c r="BN29" s="108">
        <v>365241.86</v>
      </c>
      <c r="BO29" s="109">
        <v>513224.48</v>
      </c>
      <c r="BP29" s="88"/>
      <c r="BQ29" s="263">
        <v>14324.811294117646</v>
      </c>
      <c r="BR29" s="188">
        <v>14324.81</v>
      </c>
      <c r="BS29" s="112">
        <v>26240.84</v>
      </c>
      <c r="BT29" s="113">
        <v>26240.84</v>
      </c>
      <c r="BU29" s="267">
        <v>87043.22510000001</v>
      </c>
      <c r="BV29" s="135">
        <v>134383.18490000002</v>
      </c>
      <c r="BW29" s="130">
        <v>134383.19</v>
      </c>
      <c r="BX29" s="137">
        <v>28681.08</v>
      </c>
      <c r="BY29" s="139">
        <v>237062</v>
      </c>
      <c r="BZ29" s="162">
        <v>27307.136756875585</v>
      </c>
      <c r="CA29" s="169">
        <v>27307.14</v>
      </c>
      <c r="CB29" s="180">
        <v>3687.300388878865</v>
      </c>
      <c r="CC29" s="157">
        <v>3687.300388878865</v>
      </c>
      <c r="CD29" s="158">
        <v>3687.3</v>
      </c>
      <c r="CE29" s="170">
        <v>105870.51</v>
      </c>
      <c r="CF29" s="164">
        <v>105870.51</v>
      </c>
      <c r="CG29" s="149">
        <v>1543.2482749489852</v>
      </c>
      <c r="CH29" s="150">
        <v>1543.25</v>
      </c>
      <c r="CI29" s="145">
        <v>9534.960999843996</v>
      </c>
      <c r="CJ29" s="138">
        <v>9534.96</v>
      </c>
      <c r="CK29" s="277">
        <v>68764.795</v>
      </c>
      <c r="CL29" s="146">
        <v>749194.8</v>
      </c>
      <c r="CM29" s="160">
        <v>73965.58</v>
      </c>
      <c r="CN29" s="280">
        <v>708078.65</v>
      </c>
      <c r="CO29" s="137">
        <v>867.68</v>
      </c>
      <c r="CP29" s="139">
        <v>867.68</v>
      </c>
      <c r="CQ29" s="283">
        <v>5079.87</v>
      </c>
      <c r="CR29" s="164">
        <v>53659.29</v>
      </c>
      <c r="CS29" s="167">
        <v>985.07</v>
      </c>
      <c r="CT29" s="168">
        <v>985.07</v>
      </c>
    </row>
    <row r="30" spans="1:98" ht="12.75">
      <c r="A30" s="28">
        <v>39114</v>
      </c>
      <c r="B30" s="181">
        <v>83958.89</v>
      </c>
      <c r="C30" s="110">
        <v>90395.75499350461</v>
      </c>
      <c r="D30" s="189"/>
      <c r="E30" s="57">
        <v>32450.89</v>
      </c>
      <c r="F30" s="58">
        <v>32450.89</v>
      </c>
      <c r="G30" s="65">
        <v>14469.2</v>
      </c>
      <c r="H30" s="225"/>
      <c r="I30" s="62">
        <v>2771.13</v>
      </c>
      <c r="J30" s="63"/>
      <c r="K30" s="66">
        <v>6441.62</v>
      </c>
      <c r="L30" s="215"/>
      <c r="M30" s="59">
        <v>76623.35</v>
      </c>
      <c r="N30" s="60"/>
      <c r="O30" s="217">
        <v>9032.92</v>
      </c>
      <c r="P30" s="55">
        <v>7648.61</v>
      </c>
      <c r="Q30" s="189"/>
      <c r="R30" s="57">
        <v>10899.52</v>
      </c>
      <c r="S30" s="58"/>
      <c r="T30" s="65">
        <v>15421.42</v>
      </c>
      <c r="U30" s="225"/>
      <c r="V30" s="62">
        <v>39421.91</v>
      </c>
      <c r="W30" s="64">
        <v>20653.94</v>
      </c>
      <c r="X30" s="63"/>
      <c r="Y30" s="66">
        <v>12820.4</v>
      </c>
      <c r="Z30" s="215"/>
      <c r="AA30" s="59">
        <v>12905.22</v>
      </c>
      <c r="AB30" s="60"/>
      <c r="AC30" s="67">
        <v>22155.03</v>
      </c>
      <c r="AD30" s="189"/>
      <c r="AE30" s="57">
        <v>11256.43</v>
      </c>
      <c r="AF30" s="58"/>
      <c r="AG30" s="65">
        <v>2485.36</v>
      </c>
      <c r="AH30" s="225"/>
      <c r="AI30" s="62">
        <v>7829.46</v>
      </c>
      <c r="AJ30" s="63"/>
      <c r="AK30" s="66">
        <v>138021.37</v>
      </c>
      <c r="AL30" s="215"/>
      <c r="AM30" s="59">
        <v>4390.823227368662</v>
      </c>
      <c r="AN30" s="60"/>
      <c r="AO30" s="67">
        <v>9478.94</v>
      </c>
      <c r="AP30" s="189"/>
      <c r="AQ30" s="246">
        <v>20857.396799999995</v>
      </c>
      <c r="AR30" s="156">
        <v>216717.87488000002</v>
      </c>
      <c r="AS30" s="58"/>
      <c r="AT30" s="244">
        <v>2976.979513694772</v>
      </c>
      <c r="AU30" s="80">
        <v>3145.589513694772</v>
      </c>
      <c r="AV30" s="81"/>
      <c r="AW30" s="252">
        <v>2060.4004081632647</v>
      </c>
      <c r="AX30" s="53"/>
      <c r="AY30" s="251">
        <v>6892.608561432681</v>
      </c>
      <c r="AZ30" s="125">
        <v>9163.153242152774</v>
      </c>
      <c r="BA30" s="254"/>
      <c r="BB30" s="61">
        <v>62363.93957499999</v>
      </c>
      <c r="BC30" s="56"/>
      <c r="BD30" s="258">
        <v>2470.129393759634</v>
      </c>
      <c r="BE30" s="197">
        <v>5294.2123510546235</v>
      </c>
      <c r="BF30" s="91"/>
      <c r="BG30" s="84">
        <v>12900.595485882977</v>
      </c>
      <c r="BH30" s="93">
        <v>13884.445485882978</v>
      </c>
      <c r="BI30" s="46"/>
      <c r="BJ30" s="260">
        <v>2222.37751758658</v>
      </c>
      <c r="BK30" s="85">
        <v>13592.44880250278</v>
      </c>
      <c r="BL30" s="86"/>
      <c r="BM30" s="264">
        <v>248902.12</v>
      </c>
      <c r="BN30" s="108">
        <v>360996.22</v>
      </c>
      <c r="BO30" s="109">
        <v>507286.72</v>
      </c>
      <c r="BP30" s="88"/>
      <c r="BQ30" s="263">
        <v>14173.354823529411</v>
      </c>
      <c r="BR30" s="188"/>
      <c r="BS30" s="112">
        <v>25931.68</v>
      </c>
      <c r="BT30" s="113"/>
      <c r="BU30" s="267">
        <v>86169.382</v>
      </c>
      <c r="BV30" s="135">
        <v>133038.7696</v>
      </c>
      <c r="BW30" s="130"/>
      <c r="BX30" s="137">
        <v>26637.32</v>
      </c>
      <c r="BY30" s="139"/>
      <c r="BZ30" s="162">
        <v>27035.6464769162</v>
      </c>
      <c r="CA30" s="169"/>
      <c r="CB30" s="180">
        <v>2949.054393159645</v>
      </c>
      <c r="CC30" s="157">
        <v>4071.11420273713</v>
      </c>
      <c r="CD30" s="158"/>
      <c r="CE30" s="170">
        <v>85735.83</v>
      </c>
      <c r="CF30" s="164"/>
      <c r="CG30" s="149">
        <v>1222.5740558894195</v>
      </c>
      <c r="CH30" s="150"/>
      <c r="CI30" s="145">
        <v>9440.18885608814</v>
      </c>
      <c r="CJ30" s="138"/>
      <c r="CK30" s="277">
        <v>67628.51400000001</v>
      </c>
      <c r="CL30" s="146"/>
      <c r="CM30" s="160">
        <v>64458.37</v>
      </c>
      <c r="CN30" s="280"/>
      <c r="CO30" s="137">
        <v>859.06</v>
      </c>
      <c r="CP30" s="139"/>
      <c r="CQ30" s="283">
        <v>4828.35</v>
      </c>
      <c r="CR30" s="164"/>
      <c r="CS30" s="167">
        <v>915.81</v>
      </c>
      <c r="CT30" s="168"/>
    </row>
    <row r="31" spans="1:98" ht="12.75">
      <c r="A31" s="28">
        <v>39142</v>
      </c>
      <c r="B31" s="181">
        <v>82675.87</v>
      </c>
      <c r="C31" s="110">
        <v>89112.73942259971</v>
      </c>
      <c r="D31" s="189"/>
      <c r="E31" s="57">
        <v>31876.77</v>
      </c>
      <c r="F31" s="58"/>
      <c r="G31" s="65">
        <v>14236.73</v>
      </c>
      <c r="H31" s="225"/>
      <c r="I31" s="62">
        <v>2727.32</v>
      </c>
      <c r="J31" s="63"/>
      <c r="K31" s="66">
        <v>6324.8</v>
      </c>
      <c r="L31" s="215"/>
      <c r="M31" s="59">
        <v>75500.48</v>
      </c>
      <c r="N31" s="60"/>
      <c r="O31" s="217">
        <v>8916.84</v>
      </c>
      <c r="P31" s="55">
        <v>7550.32</v>
      </c>
      <c r="Q31" s="189"/>
      <c r="R31" s="57">
        <v>10755.13</v>
      </c>
      <c r="S31" s="58"/>
      <c r="T31" s="65">
        <v>15199.58</v>
      </c>
      <c r="U31" s="225"/>
      <c r="V31" s="62">
        <v>38897.33</v>
      </c>
      <c r="W31" s="64">
        <v>20382.7</v>
      </c>
      <c r="X31" s="63"/>
      <c r="Y31" s="66">
        <v>12661.78</v>
      </c>
      <c r="Z31" s="215"/>
      <c r="AA31" s="59">
        <v>12745.55</v>
      </c>
      <c r="AB31" s="60"/>
      <c r="AC31" s="67">
        <v>21871.54</v>
      </c>
      <c r="AD31" s="189"/>
      <c r="AE31" s="57">
        <v>11120.52</v>
      </c>
      <c r="AF31" s="58"/>
      <c r="AG31" s="65">
        <v>2453.29</v>
      </c>
      <c r="AH31" s="225"/>
      <c r="AI31" s="62">
        <v>7731.59</v>
      </c>
      <c r="AJ31" s="63"/>
      <c r="AK31" s="66">
        <v>136277.55</v>
      </c>
      <c r="AL31" s="215"/>
      <c r="AM31" s="59">
        <v>4342.882001225623</v>
      </c>
      <c r="AN31" s="60"/>
      <c r="AO31" s="67">
        <v>9344.42</v>
      </c>
      <c r="AP31" s="189"/>
      <c r="AQ31" s="246">
        <v>20641.50399999999</v>
      </c>
      <c r="AR31" s="156">
        <v>214515.76832</v>
      </c>
      <c r="AS31" s="58"/>
      <c r="AT31" s="244">
        <v>2944.472670505763</v>
      </c>
      <c r="AU31" s="80">
        <v>3111.262670505763</v>
      </c>
      <c r="AV31" s="81"/>
      <c r="AW31" s="252">
        <v>2038.148979591836</v>
      </c>
      <c r="AX31" s="53"/>
      <c r="AY31" s="251">
        <v>6818.195446429183</v>
      </c>
      <c r="AZ31" s="125">
        <v>9064.74699428656</v>
      </c>
      <c r="BA31" s="254"/>
      <c r="BB31" s="61">
        <v>61683.17544999999</v>
      </c>
      <c r="BC31" s="56"/>
      <c r="BD31" s="258">
        <v>2443.454969201929</v>
      </c>
      <c r="BE31" s="197">
        <v>5236.010696175972</v>
      </c>
      <c r="BF31" s="91"/>
      <c r="BG31" s="84">
        <v>12756.58269540207</v>
      </c>
      <c r="BH31" s="93">
        <v>13729.692695402071</v>
      </c>
      <c r="BI31" s="46"/>
      <c r="BJ31" s="260">
        <v>2197.843522727273</v>
      </c>
      <c r="BK31" s="85">
        <v>13442.39313166582</v>
      </c>
      <c r="BL31" s="86"/>
      <c r="BM31" s="264">
        <v>245962.74</v>
      </c>
      <c r="BN31" s="108">
        <v>356750.58</v>
      </c>
      <c r="BO31" s="109">
        <v>501353.68</v>
      </c>
      <c r="BP31" s="88"/>
      <c r="BQ31" s="263">
        <v>14021.912235294118</v>
      </c>
      <c r="BR31" s="188"/>
      <c r="BS31" s="112">
        <v>25620.16</v>
      </c>
      <c r="BT31" s="113"/>
      <c r="BU31" s="267">
        <v>85295.53889999999</v>
      </c>
      <c r="BV31" s="135">
        <v>131694.43689999997</v>
      </c>
      <c r="BW31" s="130"/>
      <c r="BX31" s="137">
        <v>26339.96</v>
      </c>
      <c r="BY31" s="139"/>
      <c r="BZ31" s="162">
        <v>26764.2921460204</v>
      </c>
      <c r="CA31" s="169"/>
      <c r="CB31" s="180">
        <v>2918.5213441372107</v>
      </c>
      <c r="CC31" s="157">
        <v>4122.803858574674</v>
      </c>
      <c r="CD31" s="158"/>
      <c r="CE31" s="170">
        <v>84848.13</v>
      </c>
      <c r="CF31" s="164"/>
      <c r="CG31" s="149">
        <v>1209.9171045031133</v>
      </c>
      <c r="CH31" s="150"/>
      <c r="CI31" s="145">
        <v>9345.416712332284</v>
      </c>
      <c r="CJ31" s="138"/>
      <c r="CK31" s="277">
        <v>66956.327</v>
      </c>
      <c r="CL31" s="146"/>
      <c r="CM31" s="160">
        <v>63790.95</v>
      </c>
      <c r="CN31" s="280"/>
      <c r="CO31" s="137">
        <v>850.43</v>
      </c>
      <c r="CP31" s="139"/>
      <c r="CQ31" s="283">
        <v>4780.36</v>
      </c>
      <c r="CR31" s="164"/>
      <c r="CS31" s="167">
        <v>906.71</v>
      </c>
      <c r="CT31" s="168"/>
    </row>
    <row r="32" spans="1:98" ht="12.75">
      <c r="A32" s="28">
        <v>39173</v>
      </c>
      <c r="B32" s="181">
        <v>81392.86</v>
      </c>
      <c r="C32" s="110">
        <v>87829.72385169484</v>
      </c>
      <c r="D32" s="189"/>
      <c r="E32" s="57">
        <v>31302.65</v>
      </c>
      <c r="F32" s="58"/>
      <c r="G32" s="65">
        <v>14004.25</v>
      </c>
      <c r="H32" s="225"/>
      <c r="I32" s="62">
        <v>2683.49</v>
      </c>
      <c r="J32" s="63"/>
      <c r="K32" s="66">
        <v>6207.98</v>
      </c>
      <c r="L32" s="215"/>
      <c r="M32" s="59">
        <v>74377.62</v>
      </c>
      <c r="N32" s="60"/>
      <c r="O32" s="217">
        <v>8800.78</v>
      </c>
      <c r="P32" s="55">
        <v>7452.04</v>
      </c>
      <c r="Q32" s="189"/>
      <c r="R32" s="57">
        <v>10610.08</v>
      </c>
      <c r="S32" s="58"/>
      <c r="T32" s="65">
        <v>14978.92</v>
      </c>
      <c r="U32" s="225"/>
      <c r="V32" s="62">
        <v>38372.75</v>
      </c>
      <c r="W32" s="64">
        <v>20111.48</v>
      </c>
      <c r="X32" s="63"/>
      <c r="Y32" s="66">
        <v>12503.15</v>
      </c>
      <c r="Z32" s="215"/>
      <c r="AA32" s="59">
        <v>12585.87</v>
      </c>
      <c r="AB32" s="60"/>
      <c r="AC32" s="67">
        <v>21588.04</v>
      </c>
      <c r="AD32" s="189"/>
      <c r="AE32" s="57">
        <v>10984.61</v>
      </c>
      <c r="AF32" s="58"/>
      <c r="AG32" s="65">
        <v>2421.22</v>
      </c>
      <c r="AH32" s="225"/>
      <c r="AI32" s="62">
        <v>7633.72</v>
      </c>
      <c r="AJ32" s="63"/>
      <c r="AK32" s="66">
        <v>134533.79</v>
      </c>
      <c r="AL32" s="215"/>
      <c r="AM32" s="59">
        <v>4294.940775082584</v>
      </c>
      <c r="AN32" s="60"/>
      <c r="AO32" s="67">
        <v>9208.72</v>
      </c>
      <c r="AP32" s="189"/>
      <c r="AQ32" s="246">
        <v>20425.611199999992</v>
      </c>
      <c r="AR32" s="156">
        <v>212313.66176000002</v>
      </c>
      <c r="AS32" s="58"/>
      <c r="AT32" s="244">
        <v>2911.9658273167533</v>
      </c>
      <c r="AU32" s="80">
        <v>3076.935827316753</v>
      </c>
      <c r="AV32" s="81"/>
      <c r="AW32" s="252">
        <v>2015.8975510204075</v>
      </c>
      <c r="AX32" s="53"/>
      <c r="AY32" s="251">
        <v>6743.7776533434535</v>
      </c>
      <c r="AZ32" s="125">
        <v>8966.315596381744</v>
      </c>
      <c r="BA32" s="254"/>
      <c r="BB32" s="61">
        <v>61002.411324999994</v>
      </c>
      <c r="BC32" s="56"/>
      <c r="BD32" s="258">
        <v>2416.787127671015</v>
      </c>
      <c r="BE32" s="197">
        <v>5177.825038247765</v>
      </c>
      <c r="BF32" s="91"/>
      <c r="BG32" s="84">
        <v>12612.578939033856</v>
      </c>
      <c r="BH32" s="93">
        <v>13574.948939033857</v>
      </c>
      <c r="BI32" s="46"/>
      <c r="BJ32" s="260">
        <v>2173.3095278679652</v>
      </c>
      <c r="BK32" s="85">
        <v>13292.33746082886</v>
      </c>
      <c r="BL32" s="86"/>
      <c r="BM32" s="264">
        <v>243017.46</v>
      </c>
      <c r="BN32" s="108">
        <v>352499.04</v>
      </c>
      <c r="BO32" s="109">
        <v>495414.74</v>
      </c>
      <c r="BP32" s="88"/>
      <c r="BQ32" s="263">
        <v>13870.455764705883</v>
      </c>
      <c r="BR32" s="188"/>
      <c r="BS32" s="112">
        <v>25311</v>
      </c>
      <c r="BT32" s="113"/>
      <c r="BU32" s="267">
        <v>84421.69579999999</v>
      </c>
      <c r="BV32" s="135">
        <v>130350.02159999998</v>
      </c>
      <c r="BW32" s="130"/>
      <c r="BX32" s="137">
        <v>26042.6</v>
      </c>
      <c r="BY32" s="139"/>
      <c r="BZ32" s="162">
        <v>26492.9378151246</v>
      </c>
      <c r="CA32" s="169"/>
      <c r="CB32" s="180">
        <v>2887.984872127218</v>
      </c>
      <c r="CC32" s="157">
        <v>4079.7896808374794</v>
      </c>
      <c r="CD32" s="158"/>
      <c r="CE32" s="170">
        <v>83960.44</v>
      </c>
      <c r="CF32" s="164"/>
      <c r="CG32" s="149">
        <v>1197.2578518529187</v>
      </c>
      <c r="CH32" s="150"/>
      <c r="CI32" s="145">
        <v>9250.644568576428</v>
      </c>
      <c r="CJ32" s="138"/>
      <c r="CK32" s="277">
        <v>66284.14</v>
      </c>
      <c r="CL32" s="146"/>
      <c r="CM32" s="160">
        <v>63123.6</v>
      </c>
      <c r="CN32" s="280"/>
      <c r="CO32" s="137">
        <v>841.8</v>
      </c>
      <c r="CP32" s="139"/>
      <c r="CQ32" s="283">
        <v>4732.37</v>
      </c>
      <c r="CR32" s="164"/>
      <c r="CS32" s="167">
        <v>897.61</v>
      </c>
      <c r="CT32" s="168"/>
    </row>
    <row r="33" spans="1:98" ht="12.75">
      <c r="A33" s="28">
        <v>39203</v>
      </c>
      <c r="B33" s="181">
        <v>80109.88</v>
      </c>
      <c r="C33" s="110">
        <v>86546.74361489661</v>
      </c>
      <c r="D33" s="189"/>
      <c r="E33" s="47"/>
      <c r="F33" s="48"/>
      <c r="G33" s="65">
        <v>13771.76</v>
      </c>
      <c r="H33" s="225"/>
      <c r="I33" s="62">
        <v>2639.67</v>
      </c>
      <c r="J33" s="63"/>
      <c r="K33" s="66">
        <v>6091.16</v>
      </c>
      <c r="L33" s="215"/>
      <c r="M33" s="59">
        <v>73254.75</v>
      </c>
      <c r="N33" s="60"/>
      <c r="O33" s="217">
        <v>8684.7</v>
      </c>
      <c r="P33" s="55">
        <v>7353.75</v>
      </c>
      <c r="Q33" s="189"/>
      <c r="R33" s="57">
        <v>10465.7</v>
      </c>
      <c r="S33" s="58"/>
      <c r="T33" s="65">
        <v>14758.26</v>
      </c>
      <c r="U33" s="225"/>
      <c r="V33" s="62">
        <v>37848.17</v>
      </c>
      <c r="W33" s="64">
        <v>19840.25</v>
      </c>
      <c r="X33" s="63"/>
      <c r="Y33" s="66">
        <v>12344.52</v>
      </c>
      <c r="Z33" s="215"/>
      <c r="AA33" s="59">
        <v>12426.19</v>
      </c>
      <c r="AB33" s="60"/>
      <c r="AC33" s="67">
        <v>21304.55</v>
      </c>
      <c r="AD33" s="189"/>
      <c r="AE33" s="57">
        <v>10848.69</v>
      </c>
      <c r="AF33" s="58"/>
      <c r="AG33" s="65">
        <v>2389.14</v>
      </c>
      <c r="AH33" s="225"/>
      <c r="AI33" s="62">
        <v>7535.85</v>
      </c>
      <c r="AJ33" s="63"/>
      <c r="AK33" s="66">
        <v>132789.97</v>
      </c>
      <c r="AL33" s="215"/>
      <c r="AM33" s="59">
        <v>4247.0286218480605</v>
      </c>
      <c r="AN33" s="60"/>
      <c r="AO33" s="67">
        <v>9074.2</v>
      </c>
      <c r="AP33" s="189"/>
      <c r="AQ33" s="246">
        <v>20209.71839999999</v>
      </c>
      <c r="AR33" s="156">
        <v>210111.5552</v>
      </c>
      <c r="AS33" s="58"/>
      <c r="AT33" s="244">
        <v>2879.463523555644</v>
      </c>
      <c r="AU33" s="80">
        <v>3042.613523555644</v>
      </c>
      <c r="AV33" s="81"/>
      <c r="AW33" s="252">
        <v>1993.6461224489788</v>
      </c>
      <c r="AX33" s="53"/>
      <c r="AY33" s="251">
        <v>6669.359674230399</v>
      </c>
      <c r="AZ33" s="125">
        <v>8867.904484405974</v>
      </c>
      <c r="BA33" s="254"/>
      <c r="BB33" s="61">
        <v>60321.64719999999</v>
      </c>
      <c r="BC33" s="56"/>
      <c r="BD33" s="258">
        <v>2390.1127031133096</v>
      </c>
      <c r="BE33" s="197">
        <v>5119.623383369113</v>
      </c>
      <c r="BF33" s="91"/>
      <c r="BG33" s="84">
        <v>12468.575182665643</v>
      </c>
      <c r="BH33" s="93">
        <v>13420.205182665642</v>
      </c>
      <c r="BI33" s="46"/>
      <c r="BJ33" s="260">
        <v>2148.775533008658</v>
      </c>
      <c r="BK33" s="85">
        <v>13142.2817899919</v>
      </c>
      <c r="BL33" s="86"/>
      <c r="BM33" s="264">
        <v>240078.08</v>
      </c>
      <c r="BN33" s="108">
        <v>348242.78</v>
      </c>
      <c r="BO33" s="109">
        <v>489471.08</v>
      </c>
      <c r="BP33" s="88"/>
      <c r="BQ33" s="263">
        <v>13718.999294117646</v>
      </c>
      <c r="BR33" s="188"/>
      <c r="BS33" s="112">
        <v>24999.48</v>
      </c>
      <c r="BT33" s="113"/>
      <c r="BU33" s="267">
        <v>83547.85269999999</v>
      </c>
      <c r="BV33" s="135">
        <v>129005.68889999998</v>
      </c>
      <c r="BW33" s="130"/>
      <c r="BX33" s="137">
        <v>25745.24</v>
      </c>
      <c r="BY33" s="139"/>
      <c r="BZ33" s="162">
        <v>26221.44753516522</v>
      </c>
      <c r="CA33" s="169"/>
      <c r="CB33" s="180">
        <v>2857.4518231047837</v>
      </c>
      <c r="CC33" s="157">
        <v>4036.7789260878426</v>
      </c>
      <c r="CD33" s="158"/>
      <c r="CE33" s="170">
        <v>83072.79</v>
      </c>
      <c r="CF33" s="164"/>
      <c r="CG33" s="149">
        <v>1184.598599202724</v>
      </c>
      <c r="CH33" s="150"/>
      <c r="CI33" s="145">
        <v>9155.872424820573</v>
      </c>
      <c r="CJ33" s="138"/>
      <c r="CK33" s="277">
        <v>65611.953</v>
      </c>
      <c r="CL33" s="146"/>
      <c r="CM33" s="160">
        <v>62456.18</v>
      </c>
      <c r="CN33" s="280"/>
      <c r="CO33" s="137">
        <v>833.18</v>
      </c>
      <c r="CP33" s="139"/>
      <c r="CQ33" s="283">
        <v>4684.37</v>
      </c>
      <c r="CR33" s="164"/>
      <c r="CS33" s="167">
        <v>888.51</v>
      </c>
      <c r="CT33" s="168"/>
    </row>
    <row r="34" spans="1:98" ht="12.75">
      <c r="A34" s="28">
        <v>39234</v>
      </c>
      <c r="B34" s="181">
        <v>78826.86</v>
      </c>
      <c r="C34" s="110">
        <v>85263.72804399172</v>
      </c>
      <c r="D34" s="189"/>
      <c r="E34" s="47"/>
      <c r="F34" s="48"/>
      <c r="G34" s="65">
        <v>13539.3</v>
      </c>
      <c r="H34" s="225"/>
      <c r="I34" s="62">
        <v>2595.86</v>
      </c>
      <c r="J34" s="63"/>
      <c r="K34" s="66">
        <v>5975.52</v>
      </c>
      <c r="L34" s="215"/>
      <c r="M34" s="59">
        <v>72131.89</v>
      </c>
      <c r="N34" s="60"/>
      <c r="O34" s="217">
        <v>8568.63</v>
      </c>
      <c r="P34" s="55">
        <v>7255.48</v>
      </c>
      <c r="Q34" s="189"/>
      <c r="R34" s="57">
        <v>10320.95</v>
      </c>
      <c r="S34" s="58"/>
      <c r="T34" s="65">
        <v>14537.6</v>
      </c>
      <c r="U34" s="225"/>
      <c r="V34" s="62">
        <v>37323.59</v>
      </c>
      <c r="W34" s="64">
        <v>19569.02</v>
      </c>
      <c r="X34" s="63"/>
      <c r="Y34" s="66">
        <v>12185.9</v>
      </c>
      <c r="Z34" s="215"/>
      <c r="AA34" s="59">
        <v>12266.51</v>
      </c>
      <c r="AB34" s="60"/>
      <c r="AC34" s="67">
        <v>21021.05</v>
      </c>
      <c r="AD34" s="189"/>
      <c r="AE34" s="57">
        <v>10712.78</v>
      </c>
      <c r="AF34" s="58"/>
      <c r="AG34" s="65">
        <v>2357.07</v>
      </c>
      <c r="AH34" s="225"/>
      <c r="AI34" s="62">
        <v>7438.1</v>
      </c>
      <c r="AJ34" s="63"/>
      <c r="AK34" s="66">
        <v>131046.17</v>
      </c>
      <c r="AL34" s="215"/>
      <c r="AM34" s="59">
        <v>4199.087395705022</v>
      </c>
      <c r="AN34" s="60"/>
      <c r="AO34" s="67">
        <v>8938.5</v>
      </c>
      <c r="AP34" s="189"/>
      <c r="AQ34" s="246">
        <v>19993.825599999993</v>
      </c>
      <c r="AR34" s="156">
        <v>207909.44864</v>
      </c>
      <c r="AS34" s="58"/>
      <c r="AT34" s="244">
        <v>2846.9566803666344</v>
      </c>
      <c r="AU34" s="80">
        <v>3008.2766803666345</v>
      </c>
      <c r="AV34" s="81"/>
      <c r="AW34" s="252">
        <v>1971.3946938775505</v>
      </c>
      <c r="AX34" s="53"/>
      <c r="AY34" s="251">
        <v>6594.941695117346</v>
      </c>
      <c r="AZ34" s="125">
        <v>8769.472900473836</v>
      </c>
      <c r="BA34" s="254"/>
      <c r="BB34" s="61">
        <v>59640.883075</v>
      </c>
      <c r="BC34" s="56"/>
      <c r="BD34" s="258">
        <v>2363.4382785556045</v>
      </c>
      <c r="BE34" s="197">
        <v>5061.421728490461</v>
      </c>
      <c r="BF34" s="91"/>
      <c r="BG34" s="84">
        <v>12324.57142629743</v>
      </c>
      <c r="BH34" s="93">
        <v>13265.46142629743</v>
      </c>
      <c r="BI34" s="46"/>
      <c r="BJ34" s="260">
        <v>2124.2415381493506</v>
      </c>
      <c r="BK34" s="85">
        <v>12992.226119154937</v>
      </c>
      <c r="BL34" s="86"/>
      <c r="BM34" s="264">
        <v>237138.7</v>
      </c>
      <c r="BN34" s="108">
        <v>343997.14</v>
      </c>
      <c r="BO34" s="109">
        <v>483533.32</v>
      </c>
      <c r="BP34" s="88"/>
      <c r="BQ34" s="263">
        <v>13567.55670588235</v>
      </c>
      <c r="BR34" s="188"/>
      <c r="BS34" s="112">
        <v>24690.32</v>
      </c>
      <c r="BT34" s="113"/>
      <c r="BU34" s="267">
        <v>82674.00959999999</v>
      </c>
      <c r="BV34" s="135">
        <v>127661.27359999999</v>
      </c>
      <c r="BW34" s="130"/>
      <c r="BX34" s="137">
        <v>25447.88</v>
      </c>
      <c r="BY34" s="139"/>
      <c r="BZ34" s="162">
        <v>25950.09320426942</v>
      </c>
      <c r="CA34" s="169"/>
      <c r="CB34" s="180">
        <v>2826.9187740823495</v>
      </c>
      <c r="CC34" s="157">
        <v>3993.7964654555008</v>
      </c>
      <c r="CD34" s="158"/>
      <c r="CE34" s="170">
        <v>82185.09</v>
      </c>
      <c r="CF34" s="164"/>
      <c r="CG34" s="149">
        <v>1171.9416478164178</v>
      </c>
      <c r="CH34" s="150"/>
      <c r="CI34" s="145">
        <v>9061.100281064717</v>
      </c>
      <c r="CJ34" s="138"/>
      <c r="CK34" s="277">
        <v>64939.765999999996</v>
      </c>
      <c r="CL34" s="146"/>
      <c r="CM34" s="160">
        <v>61788.83</v>
      </c>
      <c r="CN34" s="280"/>
      <c r="CO34" s="137">
        <v>824.56</v>
      </c>
      <c r="CP34" s="139"/>
      <c r="CQ34" s="283">
        <v>4636.38</v>
      </c>
      <c r="CR34" s="164"/>
      <c r="CS34" s="167">
        <v>879.4</v>
      </c>
      <c r="CT34" s="168"/>
    </row>
    <row r="35" spans="1:98" ht="12.75">
      <c r="A35" s="28">
        <v>39264</v>
      </c>
      <c r="B35" s="181">
        <v>77543.85</v>
      </c>
      <c r="C35" s="110">
        <v>83980.71247308682</v>
      </c>
      <c r="D35" s="189"/>
      <c r="E35" s="47"/>
      <c r="F35" s="48"/>
      <c r="G35" s="65">
        <v>13306.81</v>
      </c>
      <c r="H35" s="225"/>
      <c r="I35" s="62">
        <v>2552.03</v>
      </c>
      <c r="J35" s="63"/>
      <c r="K35" s="68"/>
      <c r="L35" s="50"/>
      <c r="M35" s="59">
        <v>71009.02</v>
      </c>
      <c r="N35" s="60"/>
      <c r="O35" s="217">
        <v>8452.55</v>
      </c>
      <c r="P35" s="55">
        <v>7157.19</v>
      </c>
      <c r="Q35" s="189"/>
      <c r="R35" s="57">
        <v>10176.57</v>
      </c>
      <c r="S35" s="58"/>
      <c r="T35" s="65">
        <v>14316.94</v>
      </c>
      <c r="U35" s="225"/>
      <c r="V35" s="62">
        <v>36799.03</v>
      </c>
      <c r="W35" s="64">
        <v>19297.8</v>
      </c>
      <c r="X35" s="63"/>
      <c r="Y35" s="66">
        <v>12027.26</v>
      </c>
      <c r="Z35" s="215"/>
      <c r="AA35" s="59">
        <v>12106.84</v>
      </c>
      <c r="AB35" s="60"/>
      <c r="AC35" s="67">
        <v>20737.56</v>
      </c>
      <c r="AD35" s="189"/>
      <c r="AE35" s="57">
        <v>10576.86</v>
      </c>
      <c r="AF35" s="58"/>
      <c r="AG35" s="65">
        <v>2325</v>
      </c>
      <c r="AH35" s="225"/>
      <c r="AI35" s="62">
        <v>7340.23</v>
      </c>
      <c r="AJ35" s="63"/>
      <c r="AK35" s="66">
        <v>129302.36</v>
      </c>
      <c r="AL35" s="215"/>
      <c r="AM35" s="59">
        <v>4151.175242470498</v>
      </c>
      <c r="AN35" s="60"/>
      <c r="AO35" s="67">
        <v>8803.98</v>
      </c>
      <c r="AP35" s="189"/>
      <c r="AQ35" s="246">
        <v>19777.93279999999</v>
      </c>
      <c r="AR35" s="156">
        <v>205707.30589333334</v>
      </c>
      <c r="AS35" s="58"/>
      <c r="AT35" s="244">
        <v>2814.449837177625</v>
      </c>
      <c r="AU35" s="80">
        <v>2973.949837177625</v>
      </c>
      <c r="AV35" s="81"/>
      <c r="AW35" s="252">
        <v>1949.1432653061217</v>
      </c>
      <c r="AX35" s="53"/>
      <c r="AY35" s="251">
        <v>6520.528766141171</v>
      </c>
      <c r="AZ35" s="125">
        <v>8671.046366678576</v>
      </c>
      <c r="BA35" s="254"/>
      <c r="BB35" s="61">
        <v>58960.161725</v>
      </c>
      <c r="BC35" s="56"/>
      <c r="BD35" s="258">
        <v>2336.77043702469</v>
      </c>
      <c r="BE35" s="197">
        <v>5003.236070562254</v>
      </c>
      <c r="BF35" s="91"/>
      <c r="BG35" s="84">
        <v>12180.558635816522</v>
      </c>
      <c r="BH35" s="93">
        <v>13110.718635816522</v>
      </c>
      <c r="BI35" s="46"/>
      <c r="BJ35" s="260">
        <v>2099.7075432900433</v>
      </c>
      <c r="BK35" s="85">
        <v>12842.177040496746</v>
      </c>
      <c r="BL35" s="86"/>
      <c r="BM35" s="264">
        <v>234193.42</v>
      </c>
      <c r="BN35" s="108">
        <v>339745.6</v>
      </c>
      <c r="BO35" s="109">
        <v>477594.38</v>
      </c>
      <c r="BP35" s="88"/>
      <c r="BQ35" s="263">
        <v>13416.100235294118</v>
      </c>
      <c r="BR35" s="188"/>
      <c r="BS35" s="112">
        <v>24381.16</v>
      </c>
      <c r="BT35" s="113"/>
      <c r="BU35" s="267">
        <v>81800.16649999999</v>
      </c>
      <c r="BV35" s="135">
        <v>126316.94089999999</v>
      </c>
      <c r="BW35" s="130"/>
      <c r="BX35" s="137">
        <v>25150.52</v>
      </c>
      <c r="BY35" s="139"/>
      <c r="BZ35" s="162">
        <v>25678.602924310042</v>
      </c>
      <c r="CA35" s="169"/>
      <c r="CB35" s="180">
        <v>2796.3857250599153</v>
      </c>
      <c r="CC35" s="157">
        <v>3950.7857107058644</v>
      </c>
      <c r="CD35" s="158"/>
      <c r="CE35" s="170">
        <v>81297.39</v>
      </c>
      <c r="CF35" s="164"/>
      <c r="CG35" s="149">
        <v>1159.2823951662233</v>
      </c>
      <c r="CH35" s="150"/>
      <c r="CI35" s="145">
        <v>8966.328137308861</v>
      </c>
      <c r="CJ35" s="138"/>
      <c r="CK35" s="277">
        <v>64267.579</v>
      </c>
      <c r="CL35" s="146"/>
      <c r="CM35" s="160">
        <v>61121.42</v>
      </c>
      <c r="CN35" s="280"/>
      <c r="CO35" s="137">
        <v>815.93</v>
      </c>
      <c r="CP35" s="139"/>
      <c r="CQ35" s="283">
        <v>4588.39</v>
      </c>
      <c r="CR35" s="164"/>
      <c r="CS35" s="167">
        <v>870.3</v>
      </c>
      <c r="CT35" s="168"/>
    </row>
    <row r="36" spans="1:98" ht="12.75">
      <c r="A36" s="28">
        <v>39295</v>
      </c>
      <c r="B36" s="181">
        <v>76260.87</v>
      </c>
      <c r="C36" s="110">
        <v>82697.73223628862</v>
      </c>
      <c r="D36" s="189"/>
      <c r="E36" s="47"/>
      <c r="F36" s="48"/>
      <c r="G36" s="65">
        <v>13074.35</v>
      </c>
      <c r="H36" s="225"/>
      <c r="I36" s="62">
        <v>2508.21</v>
      </c>
      <c r="J36" s="63"/>
      <c r="K36" s="68"/>
      <c r="L36" s="50"/>
      <c r="M36" s="59">
        <v>69886.15</v>
      </c>
      <c r="N36" s="60"/>
      <c r="O36" s="217">
        <v>8336.47</v>
      </c>
      <c r="P36" s="55">
        <v>7058.89</v>
      </c>
      <c r="Q36" s="189"/>
      <c r="R36" s="57">
        <v>10031.52</v>
      </c>
      <c r="S36" s="58"/>
      <c r="T36" s="65">
        <v>14096.28</v>
      </c>
      <c r="U36" s="225"/>
      <c r="V36" s="62">
        <v>36274.45</v>
      </c>
      <c r="W36" s="64">
        <v>19026.57</v>
      </c>
      <c r="X36" s="63"/>
      <c r="Y36" s="66">
        <v>11868.63</v>
      </c>
      <c r="Z36" s="215"/>
      <c r="AA36" s="59">
        <v>11947.16</v>
      </c>
      <c r="AB36" s="60"/>
      <c r="AC36" s="67">
        <v>20454.06</v>
      </c>
      <c r="AD36" s="189"/>
      <c r="AE36" s="57">
        <v>10440.95</v>
      </c>
      <c r="AF36" s="58"/>
      <c r="AG36" s="65">
        <v>2292.93</v>
      </c>
      <c r="AH36" s="225"/>
      <c r="AI36" s="62">
        <v>7242.36</v>
      </c>
      <c r="AJ36" s="63"/>
      <c r="AK36" s="66">
        <v>127558.54</v>
      </c>
      <c r="AL36" s="215"/>
      <c r="AM36" s="59">
        <v>4103.234016327458</v>
      </c>
      <c r="AN36" s="60"/>
      <c r="AO36" s="67">
        <v>8669.46</v>
      </c>
      <c r="AP36" s="189"/>
      <c r="AQ36" s="246">
        <v>19562.032133333327</v>
      </c>
      <c r="AR36" s="156">
        <v>203505.1914666667</v>
      </c>
      <c r="AS36" s="58"/>
      <c r="AT36" s="244">
        <v>2781.942993988616</v>
      </c>
      <c r="AU36" s="80">
        <v>2939.6229939886157</v>
      </c>
      <c r="AV36" s="81"/>
      <c r="AW36" s="252">
        <v>1926.86775510204</v>
      </c>
      <c r="AX36" s="53"/>
      <c r="AY36" s="251">
        <v>6446.110787028118</v>
      </c>
      <c r="AZ36" s="125">
        <v>8572.635254702807</v>
      </c>
      <c r="BA36" s="254"/>
      <c r="BB36" s="61">
        <v>58279.3976</v>
      </c>
      <c r="BC36" s="56"/>
      <c r="BD36" s="258">
        <v>2310.0960124669855</v>
      </c>
      <c r="BE36" s="197">
        <v>4945.034415683603</v>
      </c>
      <c r="BF36" s="91"/>
      <c r="BG36" s="84">
        <v>12036.554879448311</v>
      </c>
      <c r="BH36" s="93">
        <v>12955.974879448311</v>
      </c>
      <c r="BI36" s="46"/>
      <c r="BJ36" s="260">
        <v>2075.173548430736</v>
      </c>
      <c r="BK36" s="85">
        <v>12692.121369659786</v>
      </c>
      <c r="BL36" s="86"/>
      <c r="BM36" s="264">
        <v>231254.04</v>
      </c>
      <c r="BN36" s="108">
        <v>335499.96</v>
      </c>
      <c r="BO36" s="109">
        <v>471661.34</v>
      </c>
      <c r="BP36" s="88"/>
      <c r="BQ36" s="263">
        <v>13264.643764705881</v>
      </c>
      <c r="BR36" s="188"/>
      <c r="BS36" s="112">
        <v>24069.64</v>
      </c>
      <c r="BT36" s="113"/>
      <c r="BU36" s="267">
        <v>80926.3234</v>
      </c>
      <c r="BV36" s="135">
        <v>124972.5256</v>
      </c>
      <c r="BW36" s="130"/>
      <c r="BX36" s="137">
        <v>24855.52</v>
      </c>
      <c r="BY36" s="139"/>
      <c r="BZ36" s="162">
        <v>25407.24859341424</v>
      </c>
      <c r="CA36" s="169"/>
      <c r="CB36" s="180">
        <v>2765.852676037481</v>
      </c>
      <c r="CC36" s="157">
        <v>3907.7749559562276</v>
      </c>
      <c r="CD36" s="158"/>
      <c r="CE36" s="170">
        <v>80409.7</v>
      </c>
      <c r="CF36" s="164"/>
      <c r="CG36" s="149">
        <v>1146.625443779917</v>
      </c>
      <c r="CH36" s="150"/>
      <c r="CI36" s="145">
        <v>8871.555993553005</v>
      </c>
      <c r="CJ36" s="138"/>
      <c r="CK36" s="277">
        <v>63595.39199999999</v>
      </c>
      <c r="CL36" s="146"/>
      <c r="CM36" s="160">
        <v>60454.06</v>
      </c>
      <c r="CN36" s="280"/>
      <c r="CO36" s="137">
        <v>807.31</v>
      </c>
      <c r="CP36" s="139"/>
      <c r="CQ36" s="283">
        <v>4540.4</v>
      </c>
      <c r="CR36" s="164"/>
      <c r="CS36" s="167">
        <v>861.2</v>
      </c>
      <c r="CT36" s="168"/>
    </row>
    <row r="37" spans="1:98" ht="12.75">
      <c r="A37" s="28">
        <v>39326</v>
      </c>
      <c r="B37" s="181">
        <v>74977.85</v>
      </c>
      <c r="C37" s="110">
        <v>81414.71666538373</v>
      </c>
      <c r="D37" s="189"/>
      <c r="E37" s="47"/>
      <c r="F37" s="48"/>
      <c r="G37" s="65">
        <v>12841.86</v>
      </c>
      <c r="H37" s="225"/>
      <c r="I37" s="62">
        <v>2464.4</v>
      </c>
      <c r="J37" s="63"/>
      <c r="K37" s="68"/>
      <c r="L37" s="50"/>
      <c r="M37" s="59">
        <v>68763.29</v>
      </c>
      <c r="N37" s="60"/>
      <c r="O37" s="217">
        <v>8220.41</v>
      </c>
      <c r="P37" s="55">
        <v>6960.62</v>
      </c>
      <c r="Q37" s="189"/>
      <c r="R37" s="57">
        <v>9887.14</v>
      </c>
      <c r="S37" s="58"/>
      <c r="T37" s="65">
        <v>13874.44</v>
      </c>
      <c r="U37" s="225"/>
      <c r="V37" s="62">
        <v>35749.87</v>
      </c>
      <c r="W37" s="64">
        <v>18755.35</v>
      </c>
      <c r="X37" s="63"/>
      <c r="Y37" s="66">
        <v>11710.01</v>
      </c>
      <c r="Z37" s="215"/>
      <c r="AA37" s="59">
        <v>11787.48</v>
      </c>
      <c r="AB37" s="60"/>
      <c r="AC37" s="67">
        <v>20170.57</v>
      </c>
      <c r="AD37" s="189"/>
      <c r="AE37" s="57">
        <v>10305.04</v>
      </c>
      <c r="AF37" s="58"/>
      <c r="AG37" s="65">
        <v>2260.85</v>
      </c>
      <c r="AH37" s="225"/>
      <c r="AI37" s="62">
        <v>7144.49</v>
      </c>
      <c r="AJ37" s="63"/>
      <c r="AK37" s="66">
        <v>125814.79</v>
      </c>
      <c r="AL37" s="215"/>
      <c r="AM37" s="59">
        <v>4055.29279018442</v>
      </c>
      <c r="AN37" s="60"/>
      <c r="AO37" s="67">
        <v>8533.76</v>
      </c>
      <c r="AP37" s="189"/>
      <c r="AQ37" s="246">
        <v>19346.139333333325</v>
      </c>
      <c r="AR37" s="156">
        <v>201303.08490666669</v>
      </c>
      <c r="AS37" s="58"/>
      <c r="AT37" s="244">
        <v>2749.440690227506</v>
      </c>
      <c r="AU37" s="80">
        <v>2905.300690227506</v>
      </c>
      <c r="AV37" s="81"/>
      <c r="AW37" s="252">
        <v>1904.6163265306118</v>
      </c>
      <c r="AX37" s="53"/>
      <c r="AY37" s="251">
        <v>6371.692807915064</v>
      </c>
      <c r="AZ37" s="125">
        <v>8474.203670770668</v>
      </c>
      <c r="BA37" s="254"/>
      <c r="BB37" s="61">
        <v>57598.63347499999</v>
      </c>
      <c r="BC37" s="56"/>
      <c r="BD37" s="258">
        <v>2283.42158790928</v>
      </c>
      <c r="BE37" s="197">
        <v>4886.83276080495</v>
      </c>
      <c r="BF37" s="91"/>
      <c r="BG37" s="84">
        <v>11892.551123080098</v>
      </c>
      <c r="BH37" s="93">
        <v>12801.231123080099</v>
      </c>
      <c r="BI37" s="46"/>
      <c r="BJ37" s="260">
        <v>2050.6395535714287</v>
      </c>
      <c r="BK37" s="85">
        <v>12542.065698822826</v>
      </c>
      <c r="BL37" s="86"/>
      <c r="BM37" s="264">
        <v>228314.66</v>
      </c>
      <c r="BN37" s="108">
        <v>331243.7</v>
      </c>
      <c r="BO37" s="109">
        <v>465717.68</v>
      </c>
      <c r="BP37" s="88"/>
      <c r="BQ37" s="263">
        <v>13113.201176470586</v>
      </c>
      <c r="BR37" s="188"/>
      <c r="BS37" s="112">
        <v>23760.48</v>
      </c>
      <c r="BT37" s="113"/>
      <c r="BU37" s="267">
        <v>80052.4803</v>
      </c>
      <c r="BV37" s="135">
        <v>123628.1929</v>
      </c>
      <c r="BW37" s="130"/>
      <c r="BX37" s="137">
        <v>24558.16</v>
      </c>
      <c r="BY37" s="139"/>
      <c r="BZ37" s="162">
        <v>25135.75831345486</v>
      </c>
      <c r="CA37" s="169"/>
      <c r="CB37" s="180">
        <v>2735.3162040274888</v>
      </c>
      <c r="CC37" s="157">
        <v>3864.789072336328</v>
      </c>
      <c r="CD37" s="158"/>
      <c r="CE37" s="170">
        <v>79522</v>
      </c>
      <c r="CF37" s="164"/>
      <c r="CG37" s="149">
        <v>1133.9661911297223</v>
      </c>
      <c r="CH37" s="150"/>
      <c r="CI37" s="145">
        <v>8776.787213612857</v>
      </c>
      <c r="CJ37" s="138"/>
      <c r="CK37" s="277">
        <v>62923.204999999994</v>
      </c>
      <c r="CL37" s="146"/>
      <c r="CM37" s="160">
        <v>59786.65</v>
      </c>
      <c r="CN37" s="280"/>
      <c r="CO37" s="137">
        <v>798.68</v>
      </c>
      <c r="CP37" s="139"/>
      <c r="CQ37" s="283">
        <v>4492.41</v>
      </c>
      <c r="CR37" s="164"/>
      <c r="CS37" s="167">
        <v>852.1</v>
      </c>
      <c r="CT37" s="168"/>
    </row>
    <row r="38" spans="1:98" ht="12.75">
      <c r="A38" s="28">
        <v>39356</v>
      </c>
      <c r="B38" s="181">
        <v>73694.84</v>
      </c>
      <c r="C38" s="110">
        <v>80131.70109447883</v>
      </c>
      <c r="D38" s="189"/>
      <c r="E38" s="47"/>
      <c r="F38" s="48"/>
      <c r="G38" s="65">
        <v>12609.38</v>
      </c>
      <c r="H38" s="225"/>
      <c r="I38" s="62">
        <v>2420.57</v>
      </c>
      <c r="J38" s="63"/>
      <c r="K38" s="68"/>
      <c r="L38" s="50"/>
      <c r="M38" s="59">
        <v>67640.42</v>
      </c>
      <c r="N38" s="60"/>
      <c r="O38" s="217">
        <v>8104.33</v>
      </c>
      <c r="P38" s="55">
        <v>6862.33</v>
      </c>
      <c r="Q38" s="189"/>
      <c r="R38" s="57">
        <v>9742.09</v>
      </c>
      <c r="S38" s="58"/>
      <c r="T38" s="65">
        <v>13653.78</v>
      </c>
      <c r="U38" s="225"/>
      <c r="V38" s="62">
        <v>35225.29</v>
      </c>
      <c r="W38" s="64">
        <v>18484.11</v>
      </c>
      <c r="X38" s="63"/>
      <c r="Y38" s="66">
        <v>11551.38</v>
      </c>
      <c r="Z38" s="215"/>
      <c r="AA38" s="59">
        <v>11627.8</v>
      </c>
      <c r="AB38" s="60"/>
      <c r="AC38" s="67">
        <v>19887.07</v>
      </c>
      <c r="AD38" s="189"/>
      <c r="AE38" s="57">
        <v>10169.12</v>
      </c>
      <c r="AF38" s="58"/>
      <c r="AG38" s="65">
        <v>2228.78</v>
      </c>
      <c r="AH38" s="225"/>
      <c r="AI38" s="62">
        <v>7046.62</v>
      </c>
      <c r="AJ38" s="63"/>
      <c r="AK38" s="66">
        <v>124070.97</v>
      </c>
      <c r="AL38" s="215"/>
      <c r="AM38" s="59">
        <v>4007.3806369498966</v>
      </c>
      <c r="AN38" s="60"/>
      <c r="AO38" s="67">
        <v>8399.24</v>
      </c>
      <c r="AP38" s="189"/>
      <c r="AQ38" s="246">
        <v>19130.246533333328</v>
      </c>
      <c r="AR38" s="156">
        <v>199100.97834666667</v>
      </c>
      <c r="AS38" s="58"/>
      <c r="AT38" s="244">
        <v>2716.9338470384964</v>
      </c>
      <c r="AU38" s="80">
        <v>2870.9738470384964</v>
      </c>
      <c r="AV38" s="81"/>
      <c r="AW38" s="252">
        <v>1882.364897959183</v>
      </c>
      <c r="AX38" s="53"/>
      <c r="AY38" s="251">
        <v>6297.275014829335</v>
      </c>
      <c r="AZ38" s="125">
        <v>8375.772272865855</v>
      </c>
      <c r="BA38" s="254"/>
      <c r="BB38" s="61">
        <v>56917.86934999999</v>
      </c>
      <c r="BC38" s="56"/>
      <c r="BD38" s="258">
        <v>2256.7471633515747</v>
      </c>
      <c r="BE38" s="197">
        <v>4828.631105926298</v>
      </c>
      <c r="BF38" s="91"/>
      <c r="BG38" s="84">
        <v>11748.547366711886</v>
      </c>
      <c r="BH38" s="93">
        <v>12646.417366711887</v>
      </c>
      <c r="BI38" s="46"/>
      <c r="BJ38" s="260">
        <v>2026.1055587121214</v>
      </c>
      <c r="BK38" s="85">
        <v>12392.010027985863</v>
      </c>
      <c r="BL38" s="86"/>
      <c r="BM38" s="264">
        <v>225375.28</v>
      </c>
      <c r="BN38" s="108">
        <v>326998.06</v>
      </c>
      <c r="BO38" s="109">
        <v>459779.92</v>
      </c>
      <c r="BP38" s="88"/>
      <c r="BQ38" s="263">
        <v>12961.744705882353</v>
      </c>
      <c r="BR38" s="188"/>
      <c r="BS38" s="112">
        <v>23448.96</v>
      </c>
      <c r="BT38" s="113"/>
      <c r="BU38" s="267">
        <v>79178.6372</v>
      </c>
      <c r="BV38" s="135">
        <v>122283.7776</v>
      </c>
      <c r="BW38" s="130"/>
      <c r="BX38" s="137">
        <v>24260.8</v>
      </c>
      <c r="BY38" s="139"/>
      <c r="BZ38" s="162">
        <v>24864.403982559055</v>
      </c>
      <c r="CA38" s="169"/>
      <c r="CB38" s="180">
        <v>2704.783155005054</v>
      </c>
      <c r="CC38" s="157">
        <v>3821.7783175866907</v>
      </c>
      <c r="CD38" s="158"/>
      <c r="CE38" s="170">
        <v>78634.35</v>
      </c>
      <c r="CF38" s="164"/>
      <c r="CG38" s="149">
        <v>1121.3092397434161</v>
      </c>
      <c r="CH38" s="150"/>
      <c r="CI38" s="145">
        <v>8682.015069857001</v>
      </c>
      <c r="CJ38" s="138"/>
      <c r="CK38" s="277">
        <v>62251.018</v>
      </c>
      <c r="CL38" s="146"/>
      <c r="CM38" s="160">
        <v>59119.3</v>
      </c>
      <c r="CN38" s="280"/>
      <c r="CO38" s="137">
        <v>790.06</v>
      </c>
      <c r="CP38" s="139"/>
      <c r="CQ38" s="283">
        <v>4444.42</v>
      </c>
      <c r="CR38" s="164"/>
      <c r="CS38" s="167">
        <v>842.99</v>
      </c>
      <c r="CT38" s="168"/>
    </row>
    <row r="39" spans="1:98" ht="12.75">
      <c r="A39" s="28">
        <v>39387</v>
      </c>
      <c r="B39" s="181">
        <v>72411.86</v>
      </c>
      <c r="C39" s="110">
        <v>78848.72085768062</v>
      </c>
      <c r="D39" s="189"/>
      <c r="E39" s="47"/>
      <c r="F39" s="48"/>
      <c r="G39" s="65">
        <v>12376.91</v>
      </c>
      <c r="H39" s="225"/>
      <c r="I39" s="62">
        <v>2376.75</v>
      </c>
      <c r="J39" s="63"/>
      <c r="K39" s="68"/>
      <c r="L39" s="50"/>
      <c r="M39" s="59">
        <v>66517.56</v>
      </c>
      <c r="N39" s="60"/>
      <c r="O39" s="217">
        <v>7998.27</v>
      </c>
      <c r="P39" s="55">
        <v>6764.05</v>
      </c>
      <c r="Q39" s="189"/>
      <c r="R39" s="57">
        <v>9598.01</v>
      </c>
      <c r="S39" s="58"/>
      <c r="T39" s="65">
        <v>13433.12</v>
      </c>
      <c r="U39" s="225"/>
      <c r="V39" s="62">
        <v>34700.71</v>
      </c>
      <c r="W39" s="64">
        <v>18212.88</v>
      </c>
      <c r="X39" s="63"/>
      <c r="Y39" s="66">
        <v>11392.75</v>
      </c>
      <c r="Z39" s="215"/>
      <c r="AA39" s="59">
        <v>11468.13</v>
      </c>
      <c r="AB39" s="60"/>
      <c r="AC39" s="67">
        <v>19603.58</v>
      </c>
      <c r="AD39" s="189"/>
      <c r="AE39" s="57">
        <v>10033.21</v>
      </c>
      <c r="AF39" s="58"/>
      <c r="AG39" s="65">
        <v>2196.71</v>
      </c>
      <c r="AH39" s="225"/>
      <c r="AI39" s="62">
        <v>6948.75</v>
      </c>
      <c r="AJ39" s="63"/>
      <c r="AK39" s="66">
        <v>122327.16</v>
      </c>
      <c r="AL39" s="215"/>
      <c r="AM39" s="59">
        <v>3959.4394108068573</v>
      </c>
      <c r="AN39" s="60"/>
      <c r="AO39" s="67">
        <v>8263.54</v>
      </c>
      <c r="AP39" s="189"/>
      <c r="AQ39" s="246">
        <v>18914.353733333326</v>
      </c>
      <c r="AR39" s="156">
        <v>196898.87178666668</v>
      </c>
      <c r="AS39" s="58"/>
      <c r="AT39" s="244">
        <v>2684.4270038494874</v>
      </c>
      <c r="AU39" s="80">
        <v>2836.647003849487</v>
      </c>
      <c r="AV39" s="81"/>
      <c r="AW39" s="252">
        <v>1860.1134693877545</v>
      </c>
      <c r="AX39" s="53"/>
      <c r="AY39" s="251">
        <v>6222.861899825836</v>
      </c>
      <c r="AZ39" s="125">
        <v>8277.36602499964</v>
      </c>
      <c r="BA39" s="254"/>
      <c r="BB39" s="61">
        <v>56237.10522499999</v>
      </c>
      <c r="BC39" s="56"/>
      <c r="BD39" s="258">
        <v>2230.079321820661</v>
      </c>
      <c r="BE39" s="197">
        <v>4770.445447998092</v>
      </c>
      <c r="BF39" s="91"/>
      <c r="BG39" s="84">
        <v>11604.534576230977</v>
      </c>
      <c r="BH39" s="93">
        <v>12491.664576230976</v>
      </c>
      <c r="BI39" s="46"/>
      <c r="BJ39" s="260">
        <v>2001.571563852814</v>
      </c>
      <c r="BK39" s="85">
        <v>12241.954357148905</v>
      </c>
      <c r="BL39" s="86"/>
      <c r="BM39" s="264">
        <v>222430</v>
      </c>
      <c r="BN39" s="108">
        <v>322746.52</v>
      </c>
      <c r="BO39" s="109">
        <v>453840.98</v>
      </c>
      <c r="BP39" s="88"/>
      <c r="BQ39" s="263">
        <v>12810.288235294118</v>
      </c>
      <c r="BR39" s="188"/>
      <c r="BS39" s="112">
        <v>23139.8</v>
      </c>
      <c r="BT39" s="113"/>
      <c r="BU39" s="267">
        <v>78304.7941</v>
      </c>
      <c r="BV39" s="135">
        <v>120939.4449</v>
      </c>
      <c r="BW39" s="130"/>
      <c r="BX39" s="137">
        <v>23963.44</v>
      </c>
      <c r="BY39" s="139"/>
      <c r="BZ39" s="162">
        <v>24592.91370259968</v>
      </c>
      <c r="CA39" s="169"/>
      <c r="CB39" s="180">
        <v>2674.25010598262</v>
      </c>
      <c r="CC39" s="157">
        <v>3778.7675628370544</v>
      </c>
      <c r="CD39" s="158"/>
      <c r="CE39" s="170">
        <v>77746.66</v>
      </c>
      <c r="CF39" s="164"/>
      <c r="CG39" s="149">
        <v>1108.6499870932216</v>
      </c>
      <c r="CH39" s="150"/>
      <c r="CI39" s="145">
        <v>8587.242926101146</v>
      </c>
      <c r="CJ39" s="138"/>
      <c r="CK39" s="277">
        <v>61578.831</v>
      </c>
      <c r="CL39" s="146"/>
      <c r="CM39" s="160">
        <v>58451.88</v>
      </c>
      <c r="CN39" s="280"/>
      <c r="CO39" s="137">
        <v>781.43</v>
      </c>
      <c r="CP39" s="139"/>
      <c r="CQ39" s="283">
        <v>4396.43</v>
      </c>
      <c r="CR39" s="164"/>
      <c r="CS39" s="167">
        <v>833.89</v>
      </c>
      <c r="CT39" s="168"/>
    </row>
    <row r="40" spans="1:98" ht="12.75">
      <c r="A40" s="28">
        <v>39417</v>
      </c>
      <c r="B40" s="181">
        <v>71128.84</v>
      </c>
      <c r="C40" s="110">
        <v>77565.70528677573</v>
      </c>
      <c r="D40" s="189"/>
      <c r="E40" s="47"/>
      <c r="F40" s="48"/>
      <c r="G40" s="65">
        <v>12144.43</v>
      </c>
      <c r="H40" s="225"/>
      <c r="I40" s="62">
        <v>2332.94</v>
      </c>
      <c r="J40" s="63"/>
      <c r="K40" s="68"/>
      <c r="L40" s="50"/>
      <c r="M40" s="59">
        <v>65394.73</v>
      </c>
      <c r="N40" s="60"/>
      <c r="O40" s="217">
        <v>7872.18</v>
      </c>
      <c r="P40" s="55">
        <v>6665.76</v>
      </c>
      <c r="Q40" s="189"/>
      <c r="R40" s="57">
        <v>9452.95</v>
      </c>
      <c r="S40" s="58"/>
      <c r="T40" s="68"/>
      <c r="U40" s="50"/>
      <c r="V40" s="62">
        <v>34176.12</v>
      </c>
      <c r="W40" s="64">
        <v>17941.65</v>
      </c>
      <c r="X40" s="63"/>
      <c r="Y40" s="66">
        <v>11234.13</v>
      </c>
      <c r="Z40" s="215"/>
      <c r="AA40" s="59">
        <v>11308.45</v>
      </c>
      <c r="AB40" s="60"/>
      <c r="AC40" s="67">
        <v>19320.08</v>
      </c>
      <c r="AD40" s="189"/>
      <c r="AE40" s="57">
        <v>9897.3</v>
      </c>
      <c r="AF40" s="58"/>
      <c r="AG40" s="65">
        <v>2164.63</v>
      </c>
      <c r="AH40" s="225"/>
      <c r="AI40" s="62">
        <v>6850.99</v>
      </c>
      <c r="AJ40" s="63"/>
      <c r="AK40" s="66">
        <v>120583.36</v>
      </c>
      <c r="AL40" s="215"/>
      <c r="AM40" s="59">
        <v>3911.5272575723343</v>
      </c>
      <c r="AN40" s="60"/>
      <c r="AO40" s="67">
        <v>8129.02</v>
      </c>
      <c r="AP40" s="189"/>
      <c r="AQ40" s="246">
        <v>18698.460933333325</v>
      </c>
      <c r="AR40" s="156">
        <v>194696.72904</v>
      </c>
      <c r="AS40" s="58"/>
      <c r="AT40" s="244">
        <v>2651.920160660478</v>
      </c>
      <c r="AU40" s="80">
        <v>2802.320160660478</v>
      </c>
      <c r="AV40" s="81"/>
      <c r="AW40" s="252">
        <v>1837.8620408163258</v>
      </c>
      <c r="AX40" s="53"/>
      <c r="AY40" s="251">
        <v>6148.444106740106</v>
      </c>
      <c r="AZ40" s="125">
        <v>8178.934627094824</v>
      </c>
      <c r="BA40" s="254"/>
      <c r="BB40" s="61">
        <v>55556.3411</v>
      </c>
      <c r="BC40" s="56"/>
      <c r="BD40" s="258">
        <v>2203.4048972629557</v>
      </c>
      <c r="BE40" s="197">
        <v>4712.24379311944</v>
      </c>
      <c r="BF40" s="91"/>
      <c r="BG40" s="84">
        <v>11460.530819862764</v>
      </c>
      <c r="BH40" s="93">
        <v>12336.930819862764</v>
      </c>
      <c r="BI40" s="46"/>
      <c r="BJ40" s="260">
        <v>1977.0375689935067</v>
      </c>
      <c r="BK40" s="85">
        <v>12091.905278490713</v>
      </c>
      <c r="BL40" s="86"/>
      <c r="BM40" s="264">
        <v>219490.62</v>
      </c>
      <c r="BN40" s="108">
        <v>318500.88</v>
      </c>
      <c r="BO40" s="109">
        <v>447907.94</v>
      </c>
      <c r="BP40" s="88"/>
      <c r="BQ40" s="263">
        <v>12658.845647058823</v>
      </c>
      <c r="BR40" s="188"/>
      <c r="BS40" s="112">
        <v>22830.64</v>
      </c>
      <c r="BT40" s="113"/>
      <c r="BU40" s="267">
        <v>77430.951</v>
      </c>
      <c r="BV40" s="135">
        <v>119595.02960000001</v>
      </c>
      <c r="BW40" s="130"/>
      <c r="BX40" s="137">
        <v>23666.08</v>
      </c>
      <c r="BY40" s="139"/>
      <c r="BZ40" s="162">
        <v>24321.559371703876</v>
      </c>
      <c r="CA40" s="169"/>
      <c r="CB40" s="180">
        <v>2643.717056960186</v>
      </c>
      <c r="CC40" s="157">
        <v>3735.7851022047125</v>
      </c>
      <c r="CD40" s="158"/>
      <c r="CE40" s="170">
        <v>76858.96</v>
      </c>
      <c r="CF40" s="164"/>
      <c r="CG40" s="149">
        <v>1095.9930357069154</v>
      </c>
      <c r="CH40" s="150"/>
      <c r="CI40" s="145">
        <v>8492.47078234529</v>
      </c>
      <c r="CJ40" s="138"/>
      <c r="CK40" s="277">
        <v>60906.644</v>
      </c>
      <c r="CL40" s="146"/>
      <c r="CM40" s="160">
        <v>57784.53</v>
      </c>
      <c r="CN40" s="280"/>
      <c r="CO40" s="137">
        <v>772.81</v>
      </c>
      <c r="CP40" s="139"/>
      <c r="CQ40" s="283">
        <v>4348.44</v>
      </c>
      <c r="CR40" s="164"/>
      <c r="CS40" s="167">
        <v>824.79</v>
      </c>
      <c r="CT40" s="168"/>
    </row>
    <row r="41" spans="1:98" ht="12.75">
      <c r="A41" s="28">
        <v>39448</v>
      </c>
      <c r="B41" s="181">
        <v>69845.82</v>
      </c>
      <c r="C41" s="110">
        <v>76282.68971587086</v>
      </c>
      <c r="D41" s="189"/>
      <c r="E41" s="47"/>
      <c r="F41" s="48"/>
      <c r="G41" s="65">
        <v>11911.96</v>
      </c>
      <c r="H41" s="225"/>
      <c r="I41" s="62">
        <v>2289.11</v>
      </c>
      <c r="J41" s="63"/>
      <c r="K41" s="68"/>
      <c r="L41" s="50"/>
      <c r="M41" s="59">
        <v>64271.86</v>
      </c>
      <c r="N41" s="60"/>
      <c r="O41" s="217">
        <v>7756.1</v>
      </c>
      <c r="P41" s="55">
        <v>6567.47</v>
      </c>
      <c r="Q41" s="189"/>
      <c r="R41" s="57">
        <v>9308.57</v>
      </c>
      <c r="S41" s="58"/>
      <c r="T41" s="68"/>
      <c r="U41" s="50"/>
      <c r="V41" s="62">
        <v>33651.54</v>
      </c>
      <c r="W41" s="64">
        <v>17670.43</v>
      </c>
      <c r="X41" s="63"/>
      <c r="Y41" s="66">
        <v>11075.49</v>
      </c>
      <c r="Z41" s="215"/>
      <c r="AA41" s="59">
        <v>11148.77</v>
      </c>
      <c r="AB41" s="60"/>
      <c r="AC41" s="67">
        <v>19036.59</v>
      </c>
      <c r="AD41" s="189"/>
      <c r="AE41" s="57">
        <v>9761.39</v>
      </c>
      <c r="AF41" s="58"/>
      <c r="AG41" s="65">
        <v>2132.56</v>
      </c>
      <c r="AH41" s="225"/>
      <c r="AI41" s="62">
        <v>6753.12</v>
      </c>
      <c r="AJ41" s="63"/>
      <c r="AK41" s="66">
        <v>118839.54</v>
      </c>
      <c r="AL41" s="215"/>
      <c r="AM41" s="59">
        <v>3863.586031429295</v>
      </c>
      <c r="AN41" s="60"/>
      <c r="AO41" s="67">
        <v>7993.32</v>
      </c>
      <c r="AP41" s="189"/>
      <c r="AQ41" s="246">
        <v>18482.568133333327</v>
      </c>
      <c r="AR41" s="156">
        <v>192494.62248000002</v>
      </c>
      <c r="AS41" s="58"/>
      <c r="AT41" s="244">
        <v>2619.417856899368</v>
      </c>
      <c r="AU41" s="80">
        <v>2767.997856899368</v>
      </c>
      <c r="AV41" s="81"/>
      <c r="AW41" s="252">
        <v>1815.6106122448975</v>
      </c>
      <c r="AX41" s="53"/>
      <c r="AY41" s="251">
        <v>6074.026127627053</v>
      </c>
      <c r="AZ41" s="125">
        <v>8080.523515119054</v>
      </c>
      <c r="BA41" s="254"/>
      <c r="BB41" s="61">
        <v>54875.61975</v>
      </c>
      <c r="BC41" s="56"/>
      <c r="BD41" s="258">
        <v>2176.7304727052506</v>
      </c>
      <c r="BE41" s="197">
        <v>4654.042138240788</v>
      </c>
      <c r="BF41" s="91"/>
      <c r="BG41" s="84">
        <v>11316.527063494552</v>
      </c>
      <c r="BH41" s="93">
        <v>12182.187063494552</v>
      </c>
      <c r="BI41" s="46"/>
      <c r="BJ41" s="260">
        <v>1952.503574134199</v>
      </c>
      <c r="BK41" s="85">
        <v>11941.849607653752</v>
      </c>
      <c r="BL41" s="86"/>
      <c r="BM41" s="264">
        <v>216551.24</v>
      </c>
      <c r="BN41" s="108">
        <v>314244.62</v>
      </c>
      <c r="BO41" s="109">
        <v>441964.28</v>
      </c>
      <c r="BP41" s="88"/>
      <c r="BQ41" s="263">
        <v>12507.389176470586</v>
      </c>
      <c r="BR41" s="188"/>
      <c r="BS41" s="112">
        <v>22519.12</v>
      </c>
      <c r="BT41" s="113"/>
      <c r="BU41" s="267">
        <v>76557.1079</v>
      </c>
      <c r="BV41" s="135">
        <v>118250.69690000001</v>
      </c>
      <c r="BW41" s="130"/>
      <c r="BX41" s="137">
        <v>23368.72</v>
      </c>
      <c r="BY41" s="139"/>
      <c r="BZ41" s="162">
        <v>24050.0690917445</v>
      </c>
      <c r="CA41" s="169"/>
      <c r="CB41" s="180">
        <v>2613.1840079377516</v>
      </c>
      <c r="CC41" s="157">
        <v>3692.774347455076</v>
      </c>
      <c r="CD41" s="158"/>
      <c r="CE41" s="170">
        <v>75971.26</v>
      </c>
      <c r="CF41" s="164"/>
      <c r="CG41" s="149">
        <v>1083.3337830567207</v>
      </c>
      <c r="CH41" s="150"/>
      <c r="CI41" s="145">
        <v>8397.698638589434</v>
      </c>
      <c r="CJ41" s="138"/>
      <c r="CK41" s="277">
        <v>60234.456999999995</v>
      </c>
      <c r="CL41" s="146"/>
      <c r="CM41" s="160">
        <v>57117.11</v>
      </c>
      <c r="CN41" s="280"/>
      <c r="CO41" s="137">
        <v>764.19</v>
      </c>
      <c r="CP41" s="139"/>
      <c r="CQ41" s="283">
        <v>4300.45</v>
      </c>
      <c r="CR41" s="164"/>
      <c r="CS41" s="167">
        <v>815.68</v>
      </c>
      <c r="CT41" s="168"/>
    </row>
    <row r="42" spans="1:98" ht="12.75">
      <c r="A42" s="28">
        <v>39479</v>
      </c>
      <c r="B42" s="181">
        <v>68562.81</v>
      </c>
      <c r="C42" s="110">
        <v>74999.67414496596</v>
      </c>
      <c r="D42" s="189"/>
      <c r="E42" s="47"/>
      <c r="F42" s="48"/>
      <c r="G42" s="68"/>
      <c r="H42" s="50"/>
      <c r="I42" s="62">
        <v>2245.59</v>
      </c>
      <c r="J42" s="63"/>
      <c r="K42" s="68"/>
      <c r="L42" s="50"/>
      <c r="M42" s="59">
        <v>63149</v>
      </c>
      <c r="N42" s="60"/>
      <c r="O42" s="217">
        <v>7640.04</v>
      </c>
      <c r="P42" s="55">
        <v>6469.19</v>
      </c>
      <c r="Q42" s="189"/>
      <c r="R42" s="57">
        <v>9163.52</v>
      </c>
      <c r="S42" s="58"/>
      <c r="T42" s="68"/>
      <c r="U42" s="50"/>
      <c r="V42" s="62">
        <v>33126.96</v>
      </c>
      <c r="W42" s="64">
        <v>17399.2</v>
      </c>
      <c r="X42" s="63"/>
      <c r="Y42" s="66">
        <v>10916.87</v>
      </c>
      <c r="Z42" s="215"/>
      <c r="AA42" s="59">
        <v>10989.1</v>
      </c>
      <c r="AB42" s="60"/>
      <c r="AC42" s="67">
        <v>18753.09</v>
      </c>
      <c r="AD42" s="189"/>
      <c r="AE42" s="57">
        <v>9625.47</v>
      </c>
      <c r="AF42" s="58"/>
      <c r="AG42" s="65">
        <v>2100.47</v>
      </c>
      <c r="AH42" s="225"/>
      <c r="AI42" s="62">
        <v>6655.25</v>
      </c>
      <c r="AJ42" s="63"/>
      <c r="AK42" s="66">
        <v>117095.78</v>
      </c>
      <c r="AL42" s="215"/>
      <c r="AM42" s="59">
        <v>3815.6448052862556</v>
      </c>
      <c r="AN42" s="60"/>
      <c r="AO42" s="67">
        <v>7858.8</v>
      </c>
      <c r="AP42" s="189"/>
      <c r="AQ42" s="246">
        <v>18266.675333333325</v>
      </c>
      <c r="AR42" s="156">
        <v>190292.51592</v>
      </c>
      <c r="AS42" s="58"/>
      <c r="AT42" s="244">
        <v>2586.911013710359</v>
      </c>
      <c r="AU42" s="80">
        <v>2733.661013710359</v>
      </c>
      <c r="AV42" s="81"/>
      <c r="AW42" s="252">
        <v>1793.3591836734688</v>
      </c>
      <c r="AX42" s="53"/>
      <c r="AY42" s="251">
        <v>5999.608148513999</v>
      </c>
      <c r="AZ42" s="125">
        <v>7982.091931186916</v>
      </c>
      <c r="BA42" s="254"/>
      <c r="BB42" s="61">
        <v>54194.855625</v>
      </c>
      <c r="BC42" s="56"/>
      <c r="BD42" s="258">
        <v>2150.0626311743363</v>
      </c>
      <c r="BE42" s="197">
        <v>4595.856480312581</v>
      </c>
      <c r="BF42" s="91"/>
      <c r="BG42" s="84">
        <v>11172.514273013645</v>
      </c>
      <c r="BH42" s="93">
        <v>12027.434273013645</v>
      </c>
      <c r="BI42" s="46"/>
      <c r="BJ42" s="260">
        <v>1927.9695792748917</v>
      </c>
      <c r="BK42" s="85">
        <v>11791.79393681679</v>
      </c>
      <c r="BL42" s="86"/>
      <c r="BM42" s="264">
        <v>213611.86</v>
      </c>
      <c r="BN42" s="108">
        <v>309998.98</v>
      </c>
      <c r="BO42" s="109">
        <v>436026.52</v>
      </c>
      <c r="BP42" s="88"/>
      <c r="BQ42" s="263">
        <v>12355.946588235294</v>
      </c>
      <c r="BR42" s="188"/>
      <c r="BS42" s="112">
        <v>22209.96</v>
      </c>
      <c r="BT42" s="113"/>
      <c r="BU42" s="267">
        <v>75683.2648</v>
      </c>
      <c r="BV42" s="135">
        <v>116906.28160000002</v>
      </c>
      <c r="BW42" s="130"/>
      <c r="BX42" s="137">
        <v>23071.36</v>
      </c>
      <c r="BY42" s="139"/>
      <c r="BZ42" s="162">
        <v>23778.714760848696</v>
      </c>
      <c r="CA42" s="169"/>
      <c r="CB42" s="180">
        <v>2582.650958915318</v>
      </c>
      <c r="CC42" s="157">
        <v>3649.76359270544</v>
      </c>
      <c r="CD42" s="158"/>
      <c r="CE42" s="170">
        <v>75083.62</v>
      </c>
      <c r="CF42" s="164"/>
      <c r="CG42" s="149">
        <v>1070.6768316704145</v>
      </c>
      <c r="CH42" s="150"/>
      <c r="CI42" s="145">
        <v>8302.926494833579</v>
      </c>
      <c r="CJ42" s="138"/>
      <c r="CK42" s="277">
        <v>59562.27</v>
      </c>
      <c r="CL42" s="146"/>
      <c r="CM42" s="160">
        <v>56449.76</v>
      </c>
      <c r="CN42" s="280"/>
      <c r="CO42" s="137">
        <v>755.56</v>
      </c>
      <c r="CP42" s="139"/>
      <c r="CQ42" s="283">
        <v>4252.46</v>
      </c>
      <c r="CR42" s="164"/>
      <c r="CS42" s="167">
        <v>806.58</v>
      </c>
      <c r="CT42" s="168"/>
    </row>
    <row r="43" spans="1:98" ht="12.75">
      <c r="A43" s="28">
        <v>39508</v>
      </c>
      <c r="B43" s="181">
        <v>67279.83</v>
      </c>
      <c r="C43" s="110">
        <v>73716.69390816774</v>
      </c>
      <c r="D43" s="189"/>
      <c r="E43" s="47"/>
      <c r="F43" s="48"/>
      <c r="G43" s="68"/>
      <c r="H43" s="50"/>
      <c r="I43" s="47"/>
      <c r="J43" s="48"/>
      <c r="K43" s="68"/>
      <c r="L43" s="50"/>
      <c r="M43" s="59">
        <v>62026.13</v>
      </c>
      <c r="N43" s="60"/>
      <c r="O43" s="217">
        <v>7523.96</v>
      </c>
      <c r="P43" s="55">
        <v>6370.9</v>
      </c>
      <c r="Q43" s="189"/>
      <c r="R43" s="57">
        <v>9019.13</v>
      </c>
      <c r="S43" s="58"/>
      <c r="T43" s="68"/>
      <c r="U43" s="50"/>
      <c r="V43" s="62">
        <v>32602.38</v>
      </c>
      <c r="W43" s="64">
        <v>17127.98</v>
      </c>
      <c r="X43" s="63"/>
      <c r="Y43" s="66">
        <v>10758.24</v>
      </c>
      <c r="Z43" s="215"/>
      <c r="AA43" s="59">
        <v>10829.42</v>
      </c>
      <c r="AB43" s="60"/>
      <c r="AC43" s="67">
        <v>18469.6</v>
      </c>
      <c r="AD43" s="189"/>
      <c r="AE43" s="57">
        <v>9489.55</v>
      </c>
      <c r="AF43" s="58"/>
      <c r="AG43" s="65">
        <v>2068.4</v>
      </c>
      <c r="AH43" s="225"/>
      <c r="AI43" s="62">
        <v>6557.39</v>
      </c>
      <c r="AJ43" s="63"/>
      <c r="AK43" s="66">
        <v>115351.96</v>
      </c>
      <c r="AL43" s="215"/>
      <c r="AM43" s="59">
        <v>3767.732652051733</v>
      </c>
      <c r="AN43" s="60"/>
      <c r="AO43" s="67">
        <v>7724.28</v>
      </c>
      <c r="AP43" s="189"/>
      <c r="AQ43" s="246">
        <v>18050.782533333328</v>
      </c>
      <c r="AR43" s="156">
        <v>188090.40936</v>
      </c>
      <c r="AS43" s="58"/>
      <c r="AT43" s="244">
        <v>2554.4041705213494</v>
      </c>
      <c r="AU43" s="80">
        <v>2699.3341705213493</v>
      </c>
      <c r="AV43" s="81"/>
      <c r="AW43" s="252">
        <v>1771.1077551020403</v>
      </c>
      <c r="AX43" s="53"/>
      <c r="AY43" s="251">
        <v>5925.195219537824</v>
      </c>
      <c r="AZ43" s="125">
        <v>7883.665397391656</v>
      </c>
      <c r="BA43" s="254"/>
      <c r="BB43" s="61">
        <v>53514.09149999999</v>
      </c>
      <c r="BC43" s="56"/>
      <c r="BD43" s="258">
        <v>2123.388206616631</v>
      </c>
      <c r="BE43" s="197">
        <v>4537.654825433929</v>
      </c>
      <c r="BF43" s="91"/>
      <c r="BG43" s="84">
        <v>11028.510516645432</v>
      </c>
      <c r="BH43" s="93">
        <v>11872.690516645433</v>
      </c>
      <c r="BI43" s="46"/>
      <c r="BJ43" s="260">
        <v>1903.4355844155843</v>
      </c>
      <c r="BK43" s="85">
        <v>11641.738265979831</v>
      </c>
      <c r="BL43" s="86"/>
      <c r="BM43" s="264">
        <v>210666.58</v>
      </c>
      <c r="BN43" s="108">
        <v>305747.44</v>
      </c>
      <c r="BO43" s="109">
        <v>430087.58</v>
      </c>
      <c r="BP43" s="88"/>
      <c r="BQ43" s="263">
        <v>12204.490117647058</v>
      </c>
      <c r="BR43" s="188"/>
      <c r="BS43" s="112">
        <v>21898.44</v>
      </c>
      <c r="BT43" s="113"/>
      <c r="BU43" s="267">
        <v>74809.4217</v>
      </c>
      <c r="BV43" s="135">
        <v>115561.94890000002</v>
      </c>
      <c r="BW43" s="130"/>
      <c r="BX43" s="137">
        <v>22774</v>
      </c>
      <c r="BY43" s="139"/>
      <c r="BZ43" s="162">
        <v>23507.22448088932</v>
      </c>
      <c r="CA43" s="169"/>
      <c r="CB43" s="180">
        <v>2552.114486905325</v>
      </c>
      <c r="CC43" s="157">
        <v>3606.7777090855398</v>
      </c>
      <c r="CD43" s="158"/>
      <c r="CE43" s="170">
        <v>74195.92</v>
      </c>
      <c r="CF43" s="164"/>
      <c r="CG43" s="149">
        <v>1058.01757902022</v>
      </c>
      <c r="CH43" s="150"/>
      <c r="CI43" s="145">
        <v>8208.154351077723</v>
      </c>
      <c r="CJ43" s="138"/>
      <c r="CK43" s="277">
        <v>58890.083</v>
      </c>
      <c r="CL43" s="146"/>
      <c r="CM43" s="160">
        <v>55782.34</v>
      </c>
      <c r="CN43" s="280"/>
      <c r="CO43" s="137">
        <v>746.94</v>
      </c>
      <c r="CP43" s="139"/>
      <c r="CQ43" s="283">
        <v>4204.46</v>
      </c>
      <c r="CR43" s="164"/>
      <c r="CS43" s="167">
        <v>797.48</v>
      </c>
      <c r="CT43" s="168"/>
    </row>
    <row r="44" spans="1:98" ht="12.75">
      <c r="A44" s="28">
        <v>39539</v>
      </c>
      <c r="B44" s="181">
        <v>4402.59</v>
      </c>
      <c r="C44" s="110">
        <v>10839.459866685394</v>
      </c>
      <c r="D44" s="190"/>
      <c r="E44" s="47"/>
      <c r="F44" s="48"/>
      <c r="G44" s="77"/>
      <c r="H44" s="72"/>
      <c r="I44" s="70"/>
      <c r="J44" s="48"/>
      <c r="K44" s="68"/>
      <c r="L44" s="50"/>
      <c r="M44" s="59">
        <v>60903.26</v>
      </c>
      <c r="N44" s="60"/>
      <c r="O44" s="217">
        <v>7407.88</v>
      </c>
      <c r="P44" s="55">
        <v>6272.61</v>
      </c>
      <c r="Q44" s="189"/>
      <c r="R44" s="57">
        <v>8874.39</v>
      </c>
      <c r="S44" s="58"/>
      <c r="T44" s="68"/>
      <c r="U44" s="50"/>
      <c r="V44" s="62">
        <v>32077.8</v>
      </c>
      <c r="W44" s="64">
        <v>16856.75</v>
      </c>
      <c r="X44" s="63"/>
      <c r="Y44" s="66">
        <v>10599.61</v>
      </c>
      <c r="Z44" s="215"/>
      <c r="AA44" s="59">
        <v>10669.74</v>
      </c>
      <c r="AB44" s="60"/>
      <c r="AC44" s="67">
        <v>18186.1</v>
      </c>
      <c r="AD44" s="189"/>
      <c r="AE44" s="57">
        <v>9353.64</v>
      </c>
      <c r="AF44" s="58"/>
      <c r="AG44" s="65">
        <v>2036.33</v>
      </c>
      <c r="AH44" s="225"/>
      <c r="AI44" s="62">
        <v>6459.52</v>
      </c>
      <c r="AJ44" s="63"/>
      <c r="AK44" s="66">
        <v>113608.16</v>
      </c>
      <c r="AL44" s="215"/>
      <c r="AM44" s="59">
        <v>3719.791425908694</v>
      </c>
      <c r="AN44" s="60"/>
      <c r="AO44" s="68"/>
      <c r="AP44" s="50"/>
      <c r="AQ44" s="246">
        <v>17834.889733333326</v>
      </c>
      <c r="AR44" s="156">
        <v>185888.3028</v>
      </c>
      <c r="AS44" s="58"/>
      <c r="AT44" s="244">
        <v>2521.90186676024</v>
      </c>
      <c r="AU44" s="80">
        <v>2665.01186676024</v>
      </c>
      <c r="AV44" s="81"/>
      <c r="AW44" s="252">
        <v>1748.8322448979586</v>
      </c>
      <c r="AX44" s="53"/>
      <c r="AY44" s="251">
        <v>5850.777240424772</v>
      </c>
      <c r="AZ44" s="125">
        <v>7785.254285415886</v>
      </c>
      <c r="BA44" s="254"/>
      <c r="BB44" s="61">
        <v>52833.32737499999</v>
      </c>
      <c r="BC44" s="56"/>
      <c r="BD44" s="258">
        <v>2096.713782058926</v>
      </c>
      <c r="BE44" s="197">
        <v>4479.453170555276</v>
      </c>
      <c r="BF44" s="91"/>
      <c r="BG44" s="84">
        <v>10884.50676027722</v>
      </c>
      <c r="BH44" s="93">
        <v>11717.94676027722</v>
      </c>
      <c r="BI44" s="46"/>
      <c r="BJ44" s="260">
        <v>1878.901589556277</v>
      </c>
      <c r="BK44" s="85">
        <v>11491.689187321641</v>
      </c>
      <c r="BL44" s="86"/>
      <c r="BM44" s="264">
        <v>207727.2</v>
      </c>
      <c r="BN44" s="108">
        <v>301501.8</v>
      </c>
      <c r="BO44" s="109">
        <v>424154.54</v>
      </c>
      <c r="BP44" s="88"/>
      <c r="BQ44" s="263">
        <v>12053.033647058823</v>
      </c>
      <c r="BR44" s="188"/>
      <c r="BS44" s="112">
        <v>21589.28</v>
      </c>
      <c r="BT44" s="113"/>
      <c r="BU44" s="267">
        <v>73935.5786</v>
      </c>
      <c r="BV44" s="135">
        <v>114217.5336</v>
      </c>
      <c r="BW44" s="130"/>
      <c r="BX44" s="137">
        <v>22476.64</v>
      </c>
      <c r="BY44" s="139"/>
      <c r="BZ44" s="162">
        <v>23235.870149993512</v>
      </c>
      <c r="CA44" s="169"/>
      <c r="CB44" s="180">
        <v>2521.581437882891</v>
      </c>
      <c r="CC44" s="157">
        <v>3563.7669543359025</v>
      </c>
      <c r="CD44" s="158"/>
      <c r="CE44" s="170">
        <v>73308.22</v>
      </c>
      <c r="CF44" s="164"/>
      <c r="CG44" s="149">
        <v>1045.3606276339137</v>
      </c>
      <c r="CH44" s="150"/>
      <c r="CI44" s="145">
        <v>8113.382207321868</v>
      </c>
      <c r="CJ44" s="138"/>
      <c r="CK44" s="277">
        <v>58217.896</v>
      </c>
      <c r="CL44" s="146"/>
      <c r="CM44" s="160">
        <v>55114.99</v>
      </c>
      <c r="CN44" s="280"/>
      <c r="CO44" s="137">
        <v>738.31</v>
      </c>
      <c r="CP44" s="139"/>
      <c r="CQ44" s="283">
        <v>4156.47</v>
      </c>
      <c r="CR44" s="164"/>
      <c r="CS44" s="167">
        <v>788.38</v>
      </c>
      <c r="CT44" s="168"/>
    </row>
    <row r="45" spans="1:98" ht="12.75">
      <c r="A45" s="28">
        <v>39569</v>
      </c>
      <c r="B45" s="70"/>
      <c r="C45" s="110">
        <v>6436.865510215029</v>
      </c>
      <c r="D45" s="72"/>
      <c r="E45" s="47"/>
      <c r="F45" s="48"/>
      <c r="G45" s="77"/>
      <c r="H45" s="72"/>
      <c r="I45" s="70"/>
      <c r="J45" s="48"/>
      <c r="K45" s="68"/>
      <c r="L45" s="50"/>
      <c r="M45" s="59">
        <v>59780.4</v>
      </c>
      <c r="N45" s="60"/>
      <c r="O45" s="217">
        <v>7291.82</v>
      </c>
      <c r="P45" s="55">
        <v>6174.33</v>
      </c>
      <c r="Q45" s="189"/>
      <c r="R45" s="57">
        <v>8730.01</v>
      </c>
      <c r="S45" s="58"/>
      <c r="T45" s="68"/>
      <c r="U45" s="50"/>
      <c r="V45" s="62">
        <v>31553.24</v>
      </c>
      <c r="W45" s="64">
        <v>16585.51</v>
      </c>
      <c r="X45" s="63"/>
      <c r="Y45" s="66">
        <v>10440.99</v>
      </c>
      <c r="Z45" s="215"/>
      <c r="AA45" s="59">
        <v>10510.06</v>
      </c>
      <c r="AB45" s="60"/>
      <c r="AC45" s="67">
        <v>17902.61</v>
      </c>
      <c r="AD45" s="189"/>
      <c r="AE45" s="57">
        <v>9217.73</v>
      </c>
      <c r="AF45" s="58"/>
      <c r="AG45" s="65">
        <v>2004.26</v>
      </c>
      <c r="AH45" s="225"/>
      <c r="AI45" s="62">
        <v>6361.65</v>
      </c>
      <c r="AJ45" s="63"/>
      <c r="AK45" s="66">
        <v>111864.34</v>
      </c>
      <c r="AL45" s="215"/>
      <c r="AM45" s="59">
        <v>3671.8792726741704</v>
      </c>
      <c r="AN45" s="60"/>
      <c r="AO45" s="68"/>
      <c r="AP45" s="50"/>
      <c r="AQ45" s="246">
        <v>17618.99693333333</v>
      </c>
      <c r="AR45" s="156">
        <v>183686.16005333338</v>
      </c>
      <c r="AS45" s="58"/>
      <c r="AT45" s="244">
        <v>2489.3950235712305</v>
      </c>
      <c r="AU45" s="80">
        <v>2630.6850235712304</v>
      </c>
      <c r="AV45" s="81"/>
      <c r="AW45" s="252">
        <v>1726.58081632653</v>
      </c>
      <c r="AX45" s="53"/>
      <c r="AY45" s="251">
        <v>5776.359261311717</v>
      </c>
      <c r="AZ45" s="125">
        <v>7686.822701483747</v>
      </c>
      <c r="BA45" s="254"/>
      <c r="BB45" s="61">
        <v>52152.56324999999</v>
      </c>
      <c r="BC45" s="56"/>
      <c r="BD45" s="258">
        <v>2070.0393575012213</v>
      </c>
      <c r="BE45" s="197">
        <v>4421.251515676625</v>
      </c>
      <c r="BF45" s="91"/>
      <c r="BG45" s="84">
        <v>10740.503003909007</v>
      </c>
      <c r="BH45" s="93">
        <v>11563.213003909008</v>
      </c>
      <c r="BI45" s="46"/>
      <c r="BJ45" s="260">
        <v>1854.3675946969697</v>
      </c>
      <c r="BK45" s="85">
        <v>11341.633516484679</v>
      </c>
      <c r="BL45" s="86"/>
      <c r="BM45" s="264">
        <v>204787.82</v>
      </c>
      <c r="BN45" s="108">
        <v>297245.54</v>
      </c>
      <c r="BO45" s="109">
        <v>418210.88</v>
      </c>
      <c r="BP45" s="88"/>
      <c r="BQ45" s="263">
        <v>11901.59105882353</v>
      </c>
      <c r="BR45" s="188"/>
      <c r="BS45" s="112">
        <v>21280.12</v>
      </c>
      <c r="BT45" s="113"/>
      <c r="BU45" s="267">
        <v>73061.7355</v>
      </c>
      <c r="BV45" s="135">
        <v>112873.2009</v>
      </c>
      <c r="BW45" s="130"/>
      <c r="BX45" s="137">
        <v>22179.28</v>
      </c>
      <c r="BY45" s="139"/>
      <c r="BZ45" s="162">
        <v>22964.379870034136</v>
      </c>
      <c r="CA45" s="169"/>
      <c r="CB45" s="180">
        <v>2491.0483888604567</v>
      </c>
      <c r="CC45" s="157">
        <v>3520.756199586266</v>
      </c>
      <c r="CD45" s="158"/>
      <c r="CE45" s="170">
        <v>72420.53</v>
      </c>
      <c r="CF45" s="164"/>
      <c r="CG45" s="149">
        <v>1032.701374983719</v>
      </c>
      <c r="CH45" s="150"/>
      <c r="CI45" s="145">
        <v>8018.610063566011</v>
      </c>
      <c r="CJ45" s="138"/>
      <c r="CK45" s="277">
        <v>57545.709</v>
      </c>
      <c r="CL45" s="146"/>
      <c r="CM45" s="160">
        <v>54447.58</v>
      </c>
      <c r="CN45" s="280"/>
      <c r="CO45" s="137">
        <v>729.69</v>
      </c>
      <c r="CP45" s="139"/>
      <c r="CQ45" s="283">
        <v>4108.48</v>
      </c>
      <c r="CR45" s="164"/>
      <c r="CS45" s="167">
        <v>779.27</v>
      </c>
      <c r="CT45" s="168"/>
    </row>
    <row r="46" spans="1:98" ht="12.75">
      <c r="A46" s="28">
        <v>39600</v>
      </c>
      <c r="B46" s="47"/>
      <c r="C46" s="49"/>
      <c r="D46" s="50"/>
      <c r="E46" s="47"/>
      <c r="F46" s="48"/>
      <c r="G46" s="68"/>
      <c r="H46" s="50"/>
      <c r="I46" s="47"/>
      <c r="J46" s="48"/>
      <c r="K46" s="68"/>
      <c r="L46" s="50"/>
      <c r="M46" s="59">
        <v>58657.53</v>
      </c>
      <c r="N46" s="60"/>
      <c r="O46" s="217">
        <v>7175.74</v>
      </c>
      <c r="P46" s="55">
        <v>6076.04</v>
      </c>
      <c r="Q46" s="189"/>
      <c r="R46" s="57">
        <v>8584.96</v>
      </c>
      <c r="S46" s="58"/>
      <c r="T46" s="68"/>
      <c r="U46" s="50"/>
      <c r="V46" s="62">
        <v>31028.66</v>
      </c>
      <c r="W46" s="64">
        <v>16314.28</v>
      </c>
      <c r="X46" s="63"/>
      <c r="Y46" s="66">
        <v>10282.36</v>
      </c>
      <c r="Z46" s="215"/>
      <c r="AA46" s="59">
        <v>10350.38</v>
      </c>
      <c r="AB46" s="60"/>
      <c r="AC46" s="67">
        <v>17619.11</v>
      </c>
      <c r="AD46" s="189"/>
      <c r="AE46" s="57">
        <v>9081.82</v>
      </c>
      <c r="AF46" s="58"/>
      <c r="AG46" s="65">
        <v>1972.18</v>
      </c>
      <c r="AH46" s="225"/>
      <c r="AI46" s="62">
        <v>6263.89</v>
      </c>
      <c r="AJ46" s="63"/>
      <c r="AK46" s="66">
        <v>110120.53</v>
      </c>
      <c r="AL46" s="215"/>
      <c r="AM46" s="59">
        <v>3623.9380465311315</v>
      </c>
      <c r="AN46" s="60"/>
      <c r="AO46" s="68"/>
      <c r="AP46" s="50"/>
      <c r="AQ46" s="246">
        <v>17403.104133333327</v>
      </c>
      <c r="AR46" s="156">
        <v>181484.05349333334</v>
      </c>
      <c r="AS46" s="58"/>
      <c r="AT46" s="244">
        <v>2456.888180382221</v>
      </c>
      <c r="AU46" s="80">
        <v>2596.358180382221</v>
      </c>
      <c r="AV46" s="81"/>
      <c r="AW46" s="252">
        <v>1704.3293877551016</v>
      </c>
      <c r="AX46" s="53"/>
      <c r="AY46" s="251">
        <v>5701.9414682259885</v>
      </c>
      <c r="AZ46" s="125">
        <v>7588.411775535302</v>
      </c>
      <c r="BA46" s="254"/>
      <c r="BB46" s="61">
        <v>51471.799125</v>
      </c>
      <c r="BC46" s="56"/>
      <c r="BD46" s="258">
        <v>2043.371515970307</v>
      </c>
      <c r="BE46" s="197">
        <v>4363.065857748419</v>
      </c>
      <c r="BF46" s="91"/>
      <c r="BG46" s="84">
        <v>10596.490213428098</v>
      </c>
      <c r="BH46" s="93">
        <v>11408.460213428098</v>
      </c>
      <c r="BI46" s="46"/>
      <c r="BJ46" s="260">
        <v>1829.8335998376624</v>
      </c>
      <c r="BK46" s="85">
        <v>11191.577845647718</v>
      </c>
      <c r="BL46" s="86"/>
      <c r="BM46" s="264">
        <v>201848.44</v>
      </c>
      <c r="BN46" s="108">
        <v>292999.9</v>
      </c>
      <c r="BO46" s="109">
        <v>412273.12</v>
      </c>
      <c r="BP46" s="88"/>
      <c r="BQ46" s="263">
        <v>11750.134588235293</v>
      </c>
      <c r="BR46" s="188"/>
      <c r="BS46" s="112">
        <v>20968.6</v>
      </c>
      <c r="BT46" s="113"/>
      <c r="BU46" s="267">
        <v>72187.8924</v>
      </c>
      <c r="BV46" s="135">
        <v>111528.7856</v>
      </c>
      <c r="BW46" s="130"/>
      <c r="BX46" s="137">
        <v>21881.92</v>
      </c>
      <c r="BY46" s="139"/>
      <c r="BZ46" s="162">
        <v>22693.025539138333</v>
      </c>
      <c r="CA46" s="169"/>
      <c r="CB46" s="180">
        <v>2460.515339838022</v>
      </c>
      <c r="CC46" s="157">
        <v>3477.7737389539243</v>
      </c>
      <c r="CD46" s="158"/>
      <c r="CE46" s="170">
        <v>71532.88</v>
      </c>
      <c r="CF46" s="164"/>
      <c r="CG46" s="149">
        <v>1020.0421223335245</v>
      </c>
      <c r="CH46" s="150"/>
      <c r="CI46" s="145">
        <v>7923.837919810156</v>
      </c>
      <c r="CJ46" s="138"/>
      <c r="CK46" s="277">
        <v>56873.522</v>
      </c>
      <c r="CL46" s="146"/>
      <c r="CM46" s="160">
        <v>53780.23</v>
      </c>
      <c r="CN46" s="280"/>
      <c r="CO46" s="137">
        <v>721.07</v>
      </c>
      <c r="CP46" s="139"/>
      <c r="CQ46" s="283">
        <v>4060.5</v>
      </c>
      <c r="CR46" s="164"/>
      <c r="CS46" s="167">
        <v>770.17</v>
      </c>
      <c r="CT46" s="168"/>
    </row>
    <row r="47" spans="1:98" ht="12.75">
      <c r="A47" s="28">
        <v>39630</v>
      </c>
      <c r="B47" s="47"/>
      <c r="C47" s="49"/>
      <c r="D47" s="50"/>
      <c r="E47" s="47"/>
      <c r="F47" s="48"/>
      <c r="G47" s="68"/>
      <c r="H47" s="50"/>
      <c r="I47" s="47"/>
      <c r="J47" s="48"/>
      <c r="K47" s="68"/>
      <c r="L47" s="50"/>
      <c r="M47" s="59">
        <v>57534.67</v>
      </c>
      <c r="N47" s="60"/>
      <c r="O47" s="217">
        <v>7059.67</v>
      </c>
      <c r="P47" s="55">
        <v>5977.77</v>
      </c>
      <c r="Q47" s="189"/>
      <c r="R47" s="57">
        <v>8440.58</v>
      </c>
      <c r="S47" s="58"/>
      <c r="T47" s="68"/>
      <c r="U47" s="50"/>
      <c r="V47" s="62">
        <v>30504.08</v>
      </c>
      <c r="W47" s="64">
        <v>16043.06</v>
      </c>
      <c r="X47" s="63"/>
      <c r="Y47" s="66">
        <v>10123.72</v>
      </c>
      <c r="Z47" s="215"/>
      <c r="AA47" s="59">
        <v>10190.7</v>
      </c>
      <c r="AB47" s="60"/>
      <c r="AC47" s="67">
        <v>17335.62</v>
      </c>
      <c r="AD47" s="189"/>
      <c r="AE47" s="57">
        <v>8945.9</v>
      </c>
      <c r="AF47" s="58"/>
      <c r="AG47" s="65">
        <v>1940.11</v>
      </c>
      <c r="AH47" s="225"/>
      <c r="AI47" s="62">
        <v>6166.02</v>
      </c>
      <c r="AJ47" s="63"/>
      <c r="AK47" s="66">
        <v>108376.78</v>
      </c>
      <c r="AL47" s="215"/>
      <c r="AM47" s="59">
        <v>3575.996820388092</v>
      </c>
      <c r="AN47" s="60"/>
      <c r="AO47" s="68"/>
      <c r="AP47" s="50"/>
      <c r="AQ47" s="246">
        <v>17187.203466666662</v>
      </c>
      <c r="AR47" s="156">
        <v>179281.93906666667</v>
      </c>
      <c r="AS47" s="58"/>
      <c r="AT47" s="244">
        <v>2424.381337193212</v>
      </c>
      <c r="AU47" s="80">
        <v>2562.031337193212</v>
      </c>
      <c r="AV47" s="81"/>
      <c r="AW47" s="252">
        <v>1682.0779591836729</v>
      </c>
      <c r="AX47" s="53"/>
      <c r="AY47" s="251">
        <v>5627.528353222489</v>
      </c>
      <c r="AZ47" s="125">
        <v>7489.985055712717</v>
      </c>
      <c r="BA47" s="254"/>
      <c r="BB47" s="61">
        <v>50791.034999999996</v>
      </c>
      <c r="BC47" s="56"/>
      <c r="BD47" s="258">
        <v>2016.6970914126016</v>
      </c>
      <c r="BE47" s="197">
        <v>4304.864202869766</v>
      </c>
      <c r="BF47" s="91"/>
      <c r="BG47" s="84">
        <v>10452.486457059886</v>
      </c>
      <c r="BH47" s="93">
        <v>11253.716457059885</v>
      </c>
      <c r="BI47" s="46"/>
      <c r="BJ47" s="260">
        <v>1805.2996049783549</v>
      </c>
      <c r="BK47" s="85">
        <v>11041.522174810756</v>
      </c>
      <c r="BL47" s="86"/>
      <c r="BM47" s="264">
        <v>198903.16</v>
      </c>
      <c r="BN47" s="108">
        <v>288748.36</v>
      </c>
      <c r="BO47" s="109">
        <v>406334.18</v>
      </c>
      <c r="BP47" s="88"/>
      <c r="BQ47" s="263">
        <v>11598.678117647058</v>
      </c>
      <c r="BR47" s="188"/>
      <c r="BS47" s="112">
        <v>20659.44</v>
      </c>
      <c r="BT47" s="113"/>
      <c r="BU47" s="267">
        <v>71314.0493</v>
      </c>
      <c r="BV47" s="135">
        <v>110184.4529</v>
      </c>
      <c r="BW47" s="130"/>
      <c r="BX47" s="137">
        <v>21586.92</v>
      </c>
      <c r="BY47" s="139"/>
      <c r="BZ47" s="162">
        <v>22421.67120824253</v>
      </c>
      <c r="CA47" s="169"/>
      <c r="CB47" s="180">
        <v>2429.982290815588</v>
      </c>
      <c r="CC47" s="157">
        <v>3434.7629842042875</v>
      </c>
      <c r="CD47" s="158"/>
      <c r="CE47" s="170">
        <v>70645.18</v>
      </c>
      <c r="CF47" s="164"/>
      <c r="CG47" s="149">
        <v>1007.3851709472183</v>
      </c>
      <c r="CH47" s="150"/>
      <c r="CI47" s="145">
        <v>7829.065776054301</v>
      </c>
      <c r="CJ47" s="138"/>
      <c r="CK47" s="277">
        <v>56201.335</v>
      </c>
      <c r="CL47" s="146"/>
      <c r="CM47" s="160">
        <v>53112.81</v>
      </c>
      <c r="CN47" s="280"/>
      <c r="CO47" s="137">
        <v>712.44</v>
      </c>
      <c r="CP47" s="139"/>
      <c r="CQ47" s="283">
        <v>4012.5</v>
      </c>
      <c r="CR47" s="164"/>
      <c r="CS47" s="167">
        <v>761.07</v>
      </c>
      <c r="CT47" s="168"/>
    </row>
    <row r="48" spans="1:98" ht="12.75">
      <c r="A48" s="28">
        <v>39661</v>
      </c>
      <c r="B48" s="47"/>
      <c r="C48" s="49"/>
      <c r="D48" s="50"/>
      <c r="E48" s="47"/>
      <c r="F48" s="48"/>
      <c r="G48" s="68"/>
      <c r="H48" s="50"/>
      <c r="I48" s="47"/>
      <c r="J48" s="48"/>
      <c r="K48" s="68"/>
      <c r="L48" s="50"/>
      <c r="M48" s="47"/>
      <c r="N48" s="48"/>
      <c r="O48" s="68"/>
      <c r="P48" s="49"/>
      <c r="Q48" s="50"/>
      <c r="R48" s="57">
        <v>5030.06</v>
      </c>
      <c r="S48" s="58"/>
      <c r="T48" s="68"/>
      <c r="U48" s="50"/>
      <c r="V48" s="62">
        <v>29979.5</v>
      </c>
      <c r="W48" s="64">
        <v>15771.83</v>
      </c>
      <c r="X48" s="63"/>
      <c r="Y48" s="66">
        <v>9965.1</v>
      </c>
      <c r="Z48" s="215"/>
      <c r="AA48" s="59">
        <v>10031.03</v>
      </c>
      <c r="AB48" s="60"/>
      <c r="AC48" s="67">
        <v>17052.12</v>
      </c>
      <c r="AD48" s="189"/>
      <c r="AE48" s="57">
        <v>8809.99</v>
      </c>
      <c r="AF48" s="58"/>
      <c r="AG48" s="65">
        <v>1908.04</v>
      </c>
      <c r="AH48" s="225"/>
      <c r="AI48" s="62">
        <v>6068.15</v>
      </c>
      <c r="AJ48" s="63"/>
      <c r="AK48" s="66">
        <v>106632.96</v>
      </c>
      <c r="AL48" s="215"/>
      <c r="AM48" s="59">
        <v>3528.0846671535687</v>
      </c>
      <c r="AN48" s="60"/>
      <c r="AO48" s="68"/>
      <c r="AP48" s="50"/>
      <c r="AQ48" s="246">
        <v>16971.31066666666</v>
      </c>
      <c r="AR48" s="156">
        <v>177079.83250666666</v>
      </c>
      <c r="AS48" s="58"/>
      <c r="AT48" s="244">
        <v>2391.879033432102</v>
      </c>
      <c r="AU48" s="80">
        <v>2527.709033432102</v>
      </c>
      <c r="AV48" s="81"/>
      <c r="AW48" s="252">
        <v>1659.8265306122446</v>
      </c>
      <c r="AX48" s="53"/>
      <c r="AY48" s="251">
        <v>5553.110560136759</v>
      </c>
      <c r="AZ48" s="125">
        <v>7391.553657807903</v>
      </c>
      <c r="BA48" s="254"/>
      <c r="BB48" s="61">
        <v>50110.31365</v>
      </c>
      <c r="BC48" s="56"/>
      <c r="BD48" s="258">
        <v>1990.0226668548967</v>
      </c>
      <c r="BE48" s="197">
        <v>4246.6625479911145</v>
      </c>
      <c r="BF48" s="91"/>
      <c r="BG48" s="84">
        <v>10308.482700691673</v>
      </c>
      <c r="BH48" s="93">
        <v>11098.972700691673</v>
      </c>
      <c r="BI48" s="46"/>
      <c r="BJ48" s="260">
        <v>1780.7656101190476</v>
      </c>
      <c r="BK48" s="85">
        <v>10891.466503973796</v>
      </c>
      <c r="BL48" s="86"/>
      <c r="BM48" s="264">
        <v>151123.78</v>
      </c>
      <c r="BN48" s="108">
        <v>239662.72</v>
      </c>
      <c r="BO48" s="109">
        <v>355561.14</v>
      </c>
      <c r="BP48" s="88"/>
      <c r="BQ48" s="263">
        <v>11447.235529411764</v>
      </c>
      <c r="BR48" s="188"/>
      <c r="BS48" s="112">
        <v>20347.92</v>
      </c>
      <c r="BT48" s="113"/>
      <c r="BU48" s="267">
        <v>70440.2062</v>
      </c>
      <c r="BV48" s="135">
        <v>108840.03760000001</v>
      </c>
      <c r="BW48" s="130"/>
      <c r="BX48" s="137">
        <v>21289.56</v>
      </c>
      <c r="BY48" s="139"/>
      <c r="BZ48" s="162">
        <v>22150.180928283153</v>
      </c>
      <c r="CA48" s="169"/>
      <c r="CB48" s="180">
        <v>2399.445818805595</v>
      </c>
      <c r="CC48" s="157">
        <v>3391.748806467092</v>
      </c>
      <c r="CD48" s="158"/>
      <c r="CE48" s="170">
        <v>69757.49</v>
      </c>
      <c r="CF48" s="164"/>
      <c r="CG48" s="149">
        <v>994.7259182970237</v>
      </c>
      <c r="CH48" s="150"/>
      <c r="CI48" s="145">
        <v>7734.293632298444</v>
      </c>
      <c r="CJ48" s="138"/>
      <c r="CK48" s="277">
        <v>55529.148</v>
      </c>
      <c r="CL48" s="146"/>
      <c r="CM48" s="160">
        <v>52445.46</v>
      </c>
      <c r="CN48" s="280"/>
      <c r="CO48" s="137">
        <v>703.82</v>
      </c>
      <c r="CP48" s="139"/>
      <c r="CQ48" s="283">
        <v>3964.51</v>
      </c>
      <c r="CR48" s="164"/>
      <c r="CS48" s="167">
        <v>751.97</v>
      </c>
      <c r="CT48" s="168"/>
    </row>
    <row r="49" spans="1:98" ht="12.75">
      <c r="A49" s="28">
        <v>39692</v>
      </c>
      <c r="B49" s="47"/>
      <c r="C49" s="49"/>
      <c r="D49" s="50"/>
      <c r="E49" s="47"/>
      <c r="F49" s="48"/>
      <c r="G49" s="68"/>
      <c r="H49" s="50"/>
      <c r="I49" s="47"/>
      <c r="J49" s="48"/>
      <c r="K49" s="68"/>
      <c r="L49" s="50"/>
      <c r="M49" s="47"/>
      <c r="N49" s="48"/>
      <c r="O49" s="68"/>
      <c r="P49" s="49"/>
      <c r="Q49" s="50"/>
      <c r="R49" s="57">
        <v>4943.84</v>
      </c>
      <c r="S49" s="58"/>
      <c r="T49" s="68"/>
      <c r="U49" s="50"/>
      <c r="V49" s="62">
        <v>0</v>
      </c>
      <c r="W49" s="64">
        <v>15500.61</v>
      </c>
      <c r="X49" s="63"/>
      <c r="Y49" s="66">
        <v>9806.47</v>
      </c>
      <c r="Z49" s="215"/>
      <c r="AA49" s="59">
        <v>9871.35</v>
      </c>
      <c r="AB49" s="60"/>
      <c r="AC49" s="67">
        <v>16768.63</v>
      </c>
      <c r="AD49" s="189"/>
      <c r="AE49" s="57">
        <v>8674.08</v>
      </c>
      <c r="AF49" s="58"/>
      <c r="AG49" s="65">
        <v>1875.97</v>
      </c>
      <c r="AH49" s="225"/>
      <c r="AI49" s="62">
        <v>5970.28</v>
      </c>
      <c r="AJ49" s="63"/>
      <c r="AK49" s="66">
        <v>104889.15</v>
      </c>
      <c r="AL49" s="215"/>
      <c r="AM49" s="59">
        <v>3480.14344101053</v>
      </c>
      <c r="AN49" s="60"/>
      <c r="AO49" s="68"/>
      <c r="AP49" s="50"/>
      <c r="AQ49" s="246">
        <v>16755.41786666666</v>
      </c>
      <c r="AR49" s="156">
        <v>174877.72594666667</v>
      </c>
      <c r="AS49" s="58"/>
      <c r="AT49" s="244">
        <v>2359.3721902430925</v>
      </c>
      <c r="AU49" s="80">
        <v>2493.3821902430927</v>
      </c>
      <c r="AV49" s="81"/>
      <c r="AW49" s="252">
        <v>1637.5751020408159</v>
      </c>
      <c r="AX49" s="53"/>
      <c r="AY49" s="251">
        <v>5478.692581023707</v>
      </c>
      <c r="AZ49" s="125">
        <v>7293.142545832134</v>
      </c>
      <c r="BA49" s="254"/>
      <c r="BB49" s="61">
        <v>49429.549524999995</v>
      </c>
      <c r="BC49" s="56"/>
      <c r="BD49" s="258">
        <v>1963.3548253239826</v>
      </c>
      <c r="BE49" s="197">
        <v>4188.4674761392525</v>
      </c>
      <c r="BF49" s="91"/>
      <c r="BG49" s="84">
        <v>10164.469910210766</v>
      </c>
      <c r="BH49" s="93">
        <v>10944.219910210766</v>
      </c>
      <c r="BI49" s="46"/>
      <c r="BJ49" s="260">
        <v>1756.2316152597402</v>
      </c>
      <c r="BK49" s="85">
        <v>10741.417425315605</v>
      </c>
      <c r="BL49" s="86"/>
      <c r="BM49" s="42"/>
      <c r="BN49" s="108">
        <v>65982.06</v>
      </c>
      <c r="BO49" s="109">
        <v>180193.08</v>
      </c>
      <c r="BP49" s="43"/>
      <c r="BQ49" s="263">
        <v>11295.77905882353</v>
      </c>
      <c r="BR49" s="188"/>
      <c r="BS49" s="112">
        <v>20038.76</v>
      </c>
      <c r="BT49" s="113"/>
      <c r="BU49" s="267">
        <v>69566.3631</v>
      </c>
      <c r="BV49" s="135">
        <v>107495.70490000001</v>
      </c>
      <c r="BW49" s="130"/>
      <c r="BX49" s="137">
        <v>20992.2</v>
      </c>
      <c r="BY49" s="139"/>
      <c r="BZ49" s="162">
        <v>21878.82659738735</v>
      </c>
      <c r="CA49" s="169"/>
      <c r="CB49" s="180">
        <v>2368.912769783161</v>
      </c>
      <c r="CC49" s="157">
        <v>3348.7663458347506</v>
      </c>
      <c r="CD49" s="158"/>
      <c r="CE49" s="170">
        <v>68869.79</v>
      </c>
      <c r="CF49" s="164"/>
      <c r="CG49" s="149">
        <v>982.0689669107174</v>
      </c>
      <c r="CH49" s="150"/>
      <c r="CI49" s="145">
        <v>7639.524852358297</v>
      </c>
      <c r="CJ49" s="138"/>
      <c r="CK49" s="277">
        <v>54856.961</v>
      </c>
      <c r="CL49" s="146"/>
      <c r="CM49" s="160">
        <v>51778.04</v>
      </c>
      <c r="CN49" s="280"/>
      <c r="CO49" s="137">
        <v>695.19</v>
      </c>
      <c r="CP49" s="139"/>
      <c r="CQ49" s="283">
        <v>3916.52</v>
      </c>
      <c r="CR49" s="164"/>
      <c r="CS49" s="167">
        <v>742.86</v>
      </c>
      <c r="CT49" s="168"/>
    </row>
    <row r="50" spans="1:98" ht="12.75">
      <c r="A50" s="28">
        <v>39722</v>
      </c>
      <c r="B50" s="47"/>
      <c r="C50" s="49"/>
      <c r="D50" s="50"/>
      <c r="E50" s="47"/>
      <c r="F50" s="48"/>
      <c r="G50" s="68"/>
      <c r="H50" s="50"/>
      <c r="I50" s="47"/>
      <c r="J50" s="48"/>
      <c r="K50" s="68"/>
      <c r="L50" s="50"/>
      <c r="M50" s="47"/>
      <c r="N50" s="48"/>
      <c r="O50" s="68"/>
      <c r="P50" s="49"/>
      <c r="Q50" s="50"/>
      <c r="R50" s="47"/>
      <c r="S50" s="48"/>
      <c r="T50" s="68"/>
      <c r="U50" s="50"/>
      <c r="V50" s="47"/>
      <c r="W50" s="49"/>
      <c r="X50" s="48"/>
      <c r="Y50" s="66">
        <v>9647.84</v>
      </c>
      <c r="Z50" s="215"/>
      <c r="AA50" s="59">
        <v>9711.67</v>
      </c>
      <c r="AB50" s="60"/>
      <c r="AC50" s="67">
        <v>16485.14</v>
      </c>
      <c r="AD50" s="189"/>
      <c r="AE50" s="57">
        <v>8538.16</v>
      </c>
      <c r="AF50" s="58"/>
      <c r="AG50" s="65">
        <v>1843.89</v>
      </c>
      <c r="AH50" s="225"/>
      <c r="AI50" s="62">
        <v>5872.41</v>
      </c>
      <c r="AJ50" s="63"/>
      <c r="AK50" s="66">
        <v>103145.33</v>
      </c>
      <c r="AL50" s="215"/>
      <c r="AM50" s="59">
        <v>3432.2312877760064</v>
      </c>
      <c r="AN50" s="60"/>
      <c r="AO50" s="68"/>
      <c r="AP50" s="50"/>
      <c r="AQ50" s="246">
        <v>16539.52506666666</v>
      </c>
      <c r="AR50" s="156">
        <v>172675.58320000002</v>
      </c>
      <c r="AS50" s="58"/>
      <c r="AT50" s="244">
        <v>2326.8653470540835</v>
      </c>
      <c r="AU50" s="80">
        <v>2459.0553470540835</v>
      </c>
      <c r="AV50" s="81"/>
      <c r="AW50" s="252">
        <v>1615.3236734693874</v>
      </c>
      <c r="AX50" s="53"/>
      <c r="AY50" s="251">
        <v>5404.274601910653</v>
      </c>
      <c r="AZ50" s="125">
        <v>7194.710961899995</v>
      </c>
      <c r="BA50" s="254"/>
      <c r="BB50" s="61">
        <v>48748.78539999999</v>
      </c>
      <c r="BC50" s="56"/>
      <c r="BD50" s="258">
        <v>1936.6804007662774</v>
      </c>
      <c r="BE50" s="197">
        <v>4130.2752351842555</v>
      </c>
      <c r="BF50" s="91"/>
      <c r="BG50" s="84">
        <v>10020.466153842553</v>
      </c>
      <c r="BH50" s="93">
        <v>10789.486153842554</v>
      </c>
      <c r="BI50" s="46"/>
      <c r="BJ50" s="260">
        <v>1731.697620400433</v>
      </c>
      <c r="BK50" s="85">
        <v>10591.361754478645</v>
      </c>
      <c r="BL50" s="86"/>
      <c r="BM50" s="42"/>
      <c r="BN50" s="108"/>
      <c r="BO50" s="109">
        <v>86558.9</v>
      </c>
      <c r="BP50" s="43"/>
      <c r="BQ50" s="263">
        <v>11144.322588235293</v>
      </c>
      <c r="BR50" s="188"/>
      <c r="BS50" s="112">
        <v>19729.6</v>
      </c>
      <c r="BT50" s="113"/>
      <c r="BU50" s="267">
        <v>68692.52</v>
      </c>
      <c r="BV50" s="135">
        <v>106151.28960000002</v>
      </c>
      <c r="BW50" s="130"/>
      <c r="BX50" s="137">
        <v>20694.84</v>
      </c>
      <c r="BY50" s="139"/>
      <c r="BZ50" s="162">
        <v>21607.336317427973</v>
      </c>
      <c r="CA50" s="169"/>
      <c r="CB50" s="180">
        <v>2338.379720760727</v>
      </c>
      <c r="CC50" s="157">
        <v>3305.7555910851142</v>
      </c>
      <c r="CD50" s="158"/>
      <c r="CE50" s="170">
        <v>67982.09</v>
      </c>
      <c r="CF50" s="164"/>
      <c r="CG50" s="149">
        <v>969.4097142605228</v>
      </c>
      <c r="CH50" s="150"/>
      <c r="CI50" s="145">
        <v>7544.75270860244</v>
      </c>
      <c r="CJ50" s="138"/>
      <c r="CK50" s="277">
        <v>54184.774000000005</v>
      </c>
      <c r="CL50" s="146"/>
      <c r="CM50" s="160">
        <v>51110.69</v>
      </c>
      <c r="CN50" s="280"/>
      <c r="CO50" s="137">
        <v>686.57</v>
      </c>
      <c r="CP50" s="139"/>
      <c r="CQ50" s="283">
        <v>3868.53</v>
      </c>
      <c r="CR50" s="164"/>
      <c r="CS50" s="167">
        <v>733.76</v>
      </c>
      <c r="CT50" s="168"/>
    </row>
    <row r="51" spans="1:98" ht="12.75">
      <c r="A51" s="28">
        <v>39753</v>
      </c>
      <c r="B51" s="47"/>
      <c r="C51" s="49"/>
      <c r="D51" s="50"/>
      <c r="E51" s="47"/>
      <c r="F51" s="48"/>
      <c r="G51" s="68"/>
      <c r="H51" s="50"/>
      <c r="I51" s="47"/>
      <c r="J51" s="48"/>
      <c r="K51" s="68"/>
      <c r="L51" s="50"/>
      <c r="M51" s="47"/>
      <c r="N51" s="48"/>
      <c r="O51" s="68"/>
      <c r="P51" s="49"/>
      <c r="Q51" s="50"/>
      <c r="R51" s="47"/>
      <c r="S51" s="48"/>
      <c r="T51" s="68"/>
      <c r="U51" s="50"/>
      <c r="V51" s="47"/>
      <c r="W51" s="49"/>
      <c r="X51" s="48"/>
      <c r="Y51" s="68"/>
      <c r="Z51" s="50"/>
      <c r="AA51" s="47"/>
      <c r="AB51" s="48"/>
      <c r="AC51" s="67">
        <v>16201.64</v>
      </c>
      <c r="AD51" s="189"/>
      <c r="AE51" s="57">
        <v>8402.24</v>
      </c>
      <c r="AF51" s="58"/>
      <c r="AG51" s="68"/>
      <c r="AH51" s="50"/>
      <c r="AI51" s="62">
        <v>4910.24</v>
      </c>
      <c r="AJ51" s="63"/>
      <c r="AK51" s="66">
        <v>101401.53</v>
      </c>
      <c r="AL51" s="215"/>
      <c r="AM51" s="59">
        <v>3384.290061632967</v>
      </c>
      <c r="AN51" s="60"/>
      <c r="AO51" s="68"/>
      <c r="AP51" s="50"/>
      <c r="AQ51" s="246">
        <v>16323.63226666666</v>
      </c>
      <c r="AR51" s="156">
        <v>170473.47664</v>
      </c>
      <c r="AS51" s="58"/>
      <c r="AT51" s="244">
        <v>2294.358503865074</v>
      </c>
      <c r="AU51" s="80">
        <v>2424.718503865074</v>
      </c>
      <c r="AV51" s="81"/>
      <c r="AW51" s="252">
        <v>1593.0722448979586</v>
      </c>
      <c r="AX51" s="53"/>
      <c r="AY51" s="251">
        <v>5329.861672934478</v>
      </c>
      <c r="AZ51" s="125">
        <v>7096.284428104735</v>
      </c>
      <c r="BA51" s="254"/>
      <c r="BB51" s="61">
        <v>48068.02127499999</v>
      </c>
      <c r="BC51" s="56"/>
      <c r="BD51" s="258">
        <v>1910.0059762085723</v>
      </c>
      <c r="BE51" s="197">
        <v>4072.073580305603</v>
      </c>
      <c r="BF51" s="91"/>
      <c r="BG51" s="84">
        <v>9876.46239747434</v>
      </c>
      <c r="BH51" s="93">
        <v>10634.742397474341</v>
      </c>
      <c r="BI51" s="46"/>
      <c r="BJ51" s="260">
        <v>1707.1636255411256</v>
      </c>
      <c r="BK51" s="85">
        <v>10441.306083641684</v>
      </c>
      <c r="BL51" s="86"/>
      <c r="BM51" s="42"/>
      <c r="BN51" s="108"/>
      <c r="BO51" s="51"/>
      <c r="BP51" s="43"/>
      <c r="BQ51" s="263">
        <v>10992.88</v>
      </c>
      <c r="BR51" s="188"/>
      <c r="BS51" s="112">
        <v>14698.08</v>
      </c>
      <c r="BT51" s="113"/>
      <c r="BU51" s="267">
        <v>67818.67689999999</v>
      </c>
      <c r="BV51" s="135">
        <v>104806.95689999999</v>
      </c>
      <c r="BW51" s="130"/>
      <c r="BX51" s="137">
        <v>20397.48</v>
      </c>
      <c r="BY51" s="139"/>
      <c r="BZ51" s="162">
        <v>21335.98198653217</v>
      </c>
      <c r="CA51" s="169"/>
      <c r="CB51" s="180">
        <v>2307.846671738293</v>
      </c>
      <c r="CC51" s="157">
        <v>3262.744836335478</v>
      </c>
      <c r="CD51" s="158"/>
      <c r="CE51" s="170">
        <v>67094.44</v>
      </c>
      <c r="CF51" s="164"/>
      <c r="CG51" s="149">
        <v>956.7527628742166</v>
      </c>
      <c r="CH51" s="150"/>
      <c r="CI51" s="145">
        <v>7449.980564846585</v>
      </c>
      <c r="CJ51" s="138"/>
      <c r="CK51" s="277">
        <v>53512.587</v>
      </c>
      <c r="CL51" s="146"/>
      <c r="CM51" s="160">
        <v>50443.27</v>
      </c>
      <c r="CN51" s="280"/>
      <c r="CO51" s="137">
        <v>677.95</v>
      </c>
      <c r="CP51" s="139"/>
      <c r="CQ51" s="283">
        <v>3820.54</v>
      </c>
      <c r="CR51" s="164"/>
      <c r="CS51" s="167">
        <v>724.66</v>
      </c>
      <c r="CT51" s="168"/>
    </row>
    <row r="52" spans="1:98" ht="12.75">
      <c r="A52" s="28">
        <v>39783</v>
      </c>
      <c r="B52" s="47"/>
      <c r="C52" s="49"/>
      <c r="D52" s="50"/>
      <c r="E52" s="47"/>
      <c r="F52" s="48"/>
      <c r="G52" s="68"/>
      <c r="H52" s="50"/>
      <c r="I52" s="47"/>
      <c r="J52" s="48"/>
      <c r="K52" s="68"/>
      <c r="L52" s="50"/>
      <c r="M52" s="47"/>
      <c r="N52" s="48"/>
      <c r="O52" s="68"/>
      <c r="P52" s="49"/>
      <c r="Q52" s="50"/>
      <c r="R52" s="47"/>
      <c r="S52" s="48"/>
      <c r="T52" s="68"/>
      <c r="U52" s="50"/>
      <c r="V52" s="47"/>
      <c r="W52" s="49"/>
      <c r="X52" s="48"/>
      <c r="Y52" s="68"/>
      <c r="Z52" s="50"/>
      <c r="AA52" s="47"/>
      <c r="AB52" s="48"/>
      <c r="AC52" s="67"/>
      <c r="AD52" s="189"/>
      <c r="AE52" s="57">
        <v>8266.33</v>
      </c>
      <c r="AF52" s="58"/>
      <c r="AG52" s="68"/>
      <c r="AH52" s="50"/>
      <c r="AI52" s="62">
        <v>4827.32</v>
      </c>
      <c r="AJ52" s="63"/>
      <c r="AK52" s="66">
        <v>99657.77</v>
      </c>
      <c r="AL52" s="215"/>
      <c r="AM52" s="59">
        <v>3336.3488354899287</v>
      </c>
      <c r="AN52" s="60"/>
      <c r="AO52" s="68"/>
      <c r="AP52" s="50"/>
      <c r="AQ52" s="246">
        <v>16107.73946666666</v>
      </c>
      <c r="AR52" s="156">
        <v>168271.37008</v>
      </c>
      <c r="AS52" s="58"/>
      <c r="AT52" s="244">
        <v>2261.8562001039645</v>
      </c>
      <c r="AU52" s="80">
        <v>2390.3962001039645</v>
      </c>
      <c r="AV52" s="81"/>
      <c r="AW52" s="252">
        <v>1570.796734693877</v>
      </c>
      <c r="AX52" s="53"/>
      <c r="AY52" s="251">
        <v>5255.443693821425</v>
      </c>
      <c r="AZ52" s="125">
        <v>6997.873316128966</v>
      </c>
      <c r="BA52" s="254"/>
      <c r="BB52" s="61">
        <v>47387.25715</v>
      </c>
      <c r="BC52" s="56"/>
      <c r="BD52" s="258">
        <v>1883.331551650867</v>
      </c>
      <c r="BE52" s="197">
        <v>4013.871925426951</v>
      </c>
      <c r="BF52" s="91"/>
      <c r="BG52" s="84">
        <v>9732.458641106128</v>
      </c>
      <c r="BH52" s="93">
        <v>10479.928641106128</v>
      </c>
      <c r="BI52" s="46"/>
      <c r="BJ52" s="260">
        <v>1682.6296306818183</v>
      </c>
      <c r="BK52" s="85">
        <v>10291.250412804724</v>
      </c>
      <c r="BL52" s="86"/>
      <c r="BM52" s="42"/>
      <c r="BN52" s="51"/>
      <c r="BO52" s="51"/>
      <c r="BP52" s="43"/>
      <c r="BQ52" s="263">
        <v>10841.423529411764</v>
      </c>
      <c r="BR52" s="188"/>
      <c r="BS52" s="114"/>
      <c r="BT52" s="43"/>
      <c r="BU52" s="267">
        <v>66944.8338</v>
      </c>
      <c r="BV52" s="135">
        <v>103462.5416</v>
      </c>
      <c r="BW52" s="131"/>
      <c r="BX52" s="137">
        <v>20100.12</v>
      </c>
      <c r="BY52" s="88"/>
      <c r="BZ52" s="162">
        <v>21064.49170657279</v>
      </c>
      <c r="CA52" s="81"/>
      <c r="CB52" s="180">
        <v>2277.313622715859</v>
      </c>
      <c r="CC52" s="157">
        <v>3219.762375703136</v>
      </c>
      <c r="CD52" s="52"/>
      <c r="CE52" s="170">
        <v>66206.75</v>
      </c>
      <c r="CF52" s="165"/>
      <c r="CG52" s="149">
        <v>944.093510224022</v>
      </c>
      <c r="CH52" s="151"/>
      <c r="CI52" s="145">
        <v>7355.20842109073</v>
      </c>
      <c r="CJ52" s="86"/>
      <c r="CK52" s="277">
        <v>52840.4</v>
      </c>
      <c r="CL52" s="46"/>
      <c r="CM52" s="160">
        <v>49775.92</v>
      </c>
      <c r="CN52" s="188"/>
      <c r="CO52" s="137">
        <v>669.32</v>
      </c>
      <c r="CP52" s="88"/>
      <c r="CQ52" s="283">
        <v>3772.55</v>
      </c>
      <c r="CR52" s="165"/>
      <c r="CS52" s="167">
        <v>715.55</v>
      </c>
      <c r="CT52" s="168"/>
    </row>
    <row r="53" spans="1:98" ht="12.75">
      <c r="A53" s="28">
        <v>39814</v>
      </c>
      <c r="B53" s="47"/>
      <c r="C53" s="49"/>
      <c r="D53" s="50"/>
      <c r="E53" s="47"/>
      <c r="F53" s="48"/>
      <c r="G53" s="68"/>
      <c r="H53" s="50"/>
      <c r="I53" s="47"/>
      <c r="J53" s="48"/>
      <c r="K53" s="68"/>
      <c r="L53" s="50"/>
      <c r="M53" s="47"/>
      <c r="N53" s="48"/>
      <c r="O53" s="68"/>
      <c r="P53" s="49"/>
      <c r="Q53" s="50"/>
      <c r="R53" s="47"/>
      <c r="S53" s="48"/>
      <c r="T53" s="68"/>
      <c r="U53" s="50"/>
      <c r="V53" s="47"/>
      <c r="W53" s="49"/>
      <c r="X53" s="48"/>
      <c r="Y53" s="68"/>
      <c r="Z53" s="50"/>
      <c r="AA53" s="47"/>
      <c r="AB53" s="48"/>
      <c r="AC53" s="68"/>
      <c r="AD53" s="50"/>
      <c r="AE53" s="47"/>
      <c r="AF53" s="48"/>
      <c r="AG53" s="68"/>
      <c r="AH53" s="50"/>
      <c r="AI53" s="62">
        <v>4744.28</v>
      </c>
      <c r="AJ53" s="63"/>
      <c r="AK53" s="68"/>
      <c r="AL53" s="50"/>
      <c r="AM53" s="59">
        <v>3288.4366822554052</v>
      </c>
      <c r="AN53" s="60"/>
      <c r="AO53" s="68"/>
      <c r="AP53" s="50"/>
      <c r="AQ53" s="246">
        <v>15891.84666666666</v>
      </c>
      <c r="AR53" s="156">
        <v>166069.26352</v>
      </c>
      <c r="AS53" s="58"/>
      <c r="AT53" s="244">
        <v>2229.349356914955</v>
      </c>
      <c r="AU53" s="80">
        <v>2356.069356914955</v>
      </c>
      <c r="AV53" s="81"/>
      <c r="AW53" s="252">
        <v>1548.5453061224487</v>
      </c>
      <c r="AX53" s="53"/>
      <c r="AY53" s="251">
        <v>5181.02571470837</v>
      </c>
      <c r="AZ53" s="125">
        <v>6899.441732196827</v>
      </c>
      <c r="BA53" s="254"/>
      <c r="BB53" s="61">
        <v>46706.493024999996</v>
      </c>
      <c r="BC53" s="69"/>
      <c r="BD53" s="258">
        <v>1856.663710119953</v>
      </c>
      <c r="BE53" s="197">
        <v>3955.686267498745</v>
      </c>
      <c r="BF53" s="91"/>
      <c r="BG53" s="84">
        <v>9588.445850625221</v>
      </c>
      <c r="BH53" s="93">
        <v>10325.17585062522</v>
      </c>
      <c r="BI53" s="46"/>
      <c r="BJ53" s="260">
        <v>1658.0956358225108</v>
      </c>
      <c r="BK53" s="85">
        <v>10141.201334146532</v>
      </c>
      <c r="BL53" s="86"/>
      <c r="BM53" s="42"/>
      <c r="BN53" s="51"/>
      <c r="BO53" s="51"/>
      <c r="BP53" s="43"/>
      <c r="BQ53" s="263">
        <v>10689.98094117647</v>
      </c>
      <c r="BR53" s="188"/>
      <c r="BS53" s="114"/>
      <c r="BT53" s="43"/>
      <c r="BU53" s="267">
        <v>66070.9907</v>
      </c>
      <c r="BV53" s="135">
        <v>102118.2089</v>
      </c>
      <c r="BW53" s="131"/>
      <c r="BX53" s="137">
        <v>15082.76</v>
      </c>
      <c r="BY53" s="88"/>
      <c r="BZ53" s="162">
        <v>20793.137375676986</v>
      </c>
      <c r="CA53" s="81"/>
      <c r="CB53" s="180">
        <v>2246.7805736934242</v>
      </c>
      <c r="CC53" s="157">
        <v>3176.751620953499</v>
      </c>
      <c r="CD53" s="52"/>
      <c r="CE53" s="170">
        <v>65319.05</v>
      </c>
      <c r="CF53" s="165"/>
      <c r="CG53" s="149">
        <v>931.4365588377158</v>
      </c>
      <c r="CH53" s="151"/>
      <c r="CI53" s="145">
        <v>7260.436277334873</v>
      </c>
      <c r="CJ53" s="86"/>
      <c r="CK53" s="277">
        <v>52168.212999999996</v>
      </c>
      <c r="CL53" s="46"/>
      <c r="CM53" s="160">
        <v>49108.51</v>
      </c>
      <c r="CN53" s="188"/>
      <c r="CO53" s="137">
        <v>660.7</v>
      </c>
      <c r="CP53" s="88"/>
      <c r="CQ53" s="283">
        <v>3724.55</v>
      </c>
      <c r="CR53" s="165"/>
      <c r="CS53" s="167">
        <v>706.45</v>
      </c>
      <c r="CT53" s="168"/>
    </row>
    <row r="54" spans="1:98" ht="12.75">
      <c r="A54" s="29">
        <v>39869</v>
      </c>
      <c r="B54" s="47"/>
      <c r="C54" s="49"/>
      <c r="D54" s="50"/>
      <c r="E54" s="47"/>
      <c r="F54" s="48"/>
      <c r="G54" s="68"/>
      <c r="H54" s="50"/>
      <c r="I54" s="47"/>
      <c r="J54" s="48"/>
      <c r="K54" s="68"/>
      <c r="L54" s="50"/>
      <c r="M54" s="47"/>
      <c r="N54" s="48"/>
      <c r="O54" s="68"/>
      <c r="P54" s="49"/>
      <c r="Q54" s="50"/>
      <c r="R54" s="47"/>
      <c r="S54" s="48"/>
      <c r="T54" s="68"/>
      <c r="U54" s="50"/>
      <c r="V54" s="47"/>
      <c r="W54" s="49"/>
      <c r="X54" s="48"/>
      <c r="Y54" s="68"/>
      <c r="Z54" s="50"/>
      <c r="AA54" s="47"/>
      <c r="AB54" s="48"/>
      <c r="AC54" s="68"/>
      <c r="AD54" s="50"/>
      <c r="AE54" s="47"/>
      <c r="AF54" s="48"/>
      <c r="AG54" s="68"/>
      <c r="AH54" s="50"/>
      <c r="AI54" s="47"/>
      <c r="AJ54" s="48"/>
      <c r="AK54" s="68"/>
      <c r="AL54" s="50"/>
      <c r="AM54" s="59">
        <v>3240.495456112366</v>
      </c>
      <c r="AN54" s="60"/>
      <c r="AO54" s="68"/>
      <c r="AP54" s="50"/>
      <c r="AQ54" s="246">
        <v>15675.953866666661</v>
      </c>
      <c r="AR54" s="156">
        <v>163867.15696</v>
      </c>
      <c r="AS54" s="58"/>
      <c r="AT54" s="244">
        <v>2196.842513725946</v>
      </c>
      <c r="AU54" s="80">
        <v>2321.742513725946</v>
      </c>
      <c r="AV54" s="81"/>
      <c r="AW54" s="252">
        <v>1526.29387755102</v>
      </c>
      <c r="AX54" s="53"/>
      <c r="AY54" s="251">
        <v>5106.607921622641</v>
      </c>
      <c r="AZ54" s="125">
        <v>6801.03080624838</v>
      </c>
      <c r="BA54" s="254"/>
      <c r="BB54" s="61">
        <v>46025.771674999996</v>
      </c>
      <c r="BC54" s="69"/>
      <c r="BD54" s="258">
        <v>1829.989285562248</v>
      </c>
      <c r="BE54" s="197">
        <v>3897.484612620093</v>
      </c>
      <c r="BF54" s="91"/>
      <c r="BG54" s="84">
        <v>9444.442094257007</v>
      </c>
      <c r="BH54" s="93">
        <v>10170.432094257007</v>
      </c>
      <c r="BI54" s="46"/>
      <c r="BJ54" s="260">
        <v>1633.5616409632034</v>
      </c>
      <c r="BK54" s="85">
        <v>9991.145663309573</v>
      </c>
      <c r="BL54" s="86"/>
      <c r="BM54" s="42"/>
      <c r="BN54" s="51"/>
      <c r="BO54" s="51"/>
      <c r="BP54" s="43"/>
      <c r="BQ54" s="263">
        <v>10538.524470588234</v>
      </c>
      <c r="BR54" s="188"/>
      <c r="BS54" s="114"/>
      <c r="BT54" s="43"/>
      <c r="BU54" s="267">
        <v>65197.1476</v>
      </c>
      <c r="BV54" s="135">
        <v>100773.7936</v>
      </c>
      <c r="BW54" s="131"/>
      <c r="BX54" s="42"/>
      <c r="BY54" s="43"/>
      <c r="BZ54" s="162">
        <v>20521.64709571761</v>
      </c>
      <c r="CA54" s="81"/>
      <c r="CB54" s="180">
        <v>2216.244101683432</v>
      </c>
      <c r="CC54" s="157">
        <v>3133.737443216304</v>
      </c>
      <c r="CD54" s="52"/>
      <c r="CE54" s="170">
        <v>64431.36</v>
      </c>
      <c r="CF54" s="165"/>
      <c r="CG54" s="149">
        <v>918.777306187521</v>
      </c>
      <c r="CH54" s="151"/>
      <c r="CI54" s="145">
        <v>7165.664133579018</v>
      </c>
      <c r="CJ54" s="86"/>
      <c r="CK54" s="277">
        <v>51496.026</v>
      </c>
      <c r="CL54" s="46"/>
      <c r="CM54" s="160">
        <v>48441.16</v>
      </c>
      <c r="CN54" s="188"/>
      <c r="CO54" s="137">
        <v>652.07</v>
      </c>
      <c r="CP54" s="88"/>
      <c r="CQ54" s="283">
        <v>3676.56</v>
      </c>
      <c r="CR54" s="165"/>
      <c r="CS54" s="167">
        <v>697.35</v>
      </c>
      <c r="CT54" s="168"/>
    </row>
    <row r="55" spans="1:98" ht="12.75">
      <c r="A55" s="29">
        <v>39897</v>
      </c>
      <c r="B55" s="47"/>
      <c r="C55" s="49"/>
      <c r="D55" s="50"/>
      <c r="E55" s="47"/>
      <c r="F55" s="48"/>
      <c r="G55" s="68"/>
      <c r="H55" s="50"/>
      <c r="I55" s="47"/>
      <c r="J55" s="48"/>
      <c r="K55" s="68"/>
      <c r="L55" s="50"/>
      <c r="M55" s="47"/>
      <c r="N55" s="48"/>
      <c r="O55" s="68"/>
      <c r="P55" s="49"/>
      <c r="Q55" s="50"/>
      <c r="R55" s="47"/>
      <c r="S55" s="48"/>
      <c r="T55" s="68"/>
      <c r="U55" s="50"/>
      <c r="V55" s="47"/>
      <c r="W55" s="49"/>
      <c r="X55" s="48"/>
      <c r="Y55" s="68"/>
      <c r="Z55" s="50"/>
      <c r="AA55" s="47"/>
      <c r="AB55" s="48"/>
      <c r="AC55" s="68"/>
      <c r="AD55" s="50"/>
      <c r="AE55" s="47"/>
      <c r="AF55" s="48"/>
      <c r="AG55" s="68"/>
      <c r="AH55" s="50"/>
      <c r="AI55" s="47"/>
      <c r="AJ55" s="48"/>
      <c r="AK55" s="68"/>
      <c r="AL55" s="50"/>
      <c r="AM55" s="59">
        <v>3192.583302877843</v>
      </c>
      <c r="AN55" s="60"/>
      <c r="AO55" s="68"/>
      <c r="AP55" s="50"/>
      <c r="AQ55" s="246">
        <v>15460.06106666666</v>
      </c>
      <c r="AR55" s="156">
        <v>161665.0142133333</v>
      </c>
      <c r="AS55" s="58"/>
      <c r="AT55" s="244">
        <v>2164.340209964836</v>
      </c>
      <c r="AU55" s="80">
        <v>2287.420209964836</v>
      </c>
      <c r="AV55" s="81"/>
      <c r="AW55" s="252">
        <v>1504.0424489795914</v>
      </c>
      <c r="AX55" s="53"/>
      <c r="AY55" s="251">
        <v>5032.194806619143</v>
      </c>
      <c r="AZ55" s="125">
        <v>6702.604086425797</v>
      </c>
      <c r="BA55" s="254"/>
      <c r="BB55" s="61">
        <v>45345.007549999995</v>
      </c>
      <c r="BC55" s="69"/>
      <c r="BD55" s="258">
        <v>1803.3148610045428</v>
      </c>
      <c r="BE55" s="197">
        <v>3839.2829577414404</v>
      </c>
      <c r="BF55" s="91"/>
      <c r="BG55" s="84">
        <v>9300.438337888794</v>
      </c>
      <c r="BH55" s="93">
        <v>10015.698337888794</v>
      </c>
      <c r="BI55" s="46"/>
      <c r="BJ55" s="260">
        <v>1609.0276461038961</v>
      </c>
      <c r="BK55" s="85">
        <v>9841.08999247261</v>
      </c>
      <c r="BL55" s="86"/>
      <c r="BM55" s="42"/>
      <c r="BN55" s="51"/>
      <c r="BO55" s="51"/>
      <c r="BP55" s="43"/>
      <c r="BQ55" s="263">
        <v>10387.068</v>
      </c>
      <c r="BR55" s="188"/>
      <c r="BS55" s="114"/>
      <c r="BT55" s="43"/>
      <c r="BU55" s="267">
        <v>64323.3045</v>
      </c>
      <c r="BV55" s="135">
        <v>99429.4609</v>
      </c>
      <c r="BW55" s="131"/>
      <c r="BX55" s="42"/>
      <c r="BY55" s="43"/>
      <c r="BZ55" s="162">
        <v>20250.292764821806</v>
      </c>
      <c r="CA55" s="81"/>
      <c r="CB55" s="180">
        <v>2185.711052660997</v>
      </c>
      <c r="CC55" s="157">
        <v>3090.726688466667</v>
      </c>
      <c r="CD55" s="52"/>
      <c r="CE55" s="170">
        <v>63543.71</v>
      </c>
      <c r="CF55" s="165"/>
      <c r="CG55" s="149">
        <v>906.1203548012148</v>
      </c>
      <c r="CH55" s="151"/>
      <c r="CI55" s="145">
        <v>7070.8919898231625</v>
      </c>
      <c r="CJ55" s="86"/>
      <c r="CK55" s="277">
        <v>50823.839</v>
      </c>
      <c r="CL55" s="46"/>
      <c r="CM55" s="160">
        <v>47773.74</v>
      </c>
      <c r="CN55" s="188"/>
      <c r="CO55" s="137">
        <v>643.45</v>
      </c>
      <c r="CP55" s="88"/>
      <c r="CQ55" s="283">
        <v>3628.57</v>
      </c>
      <c r="CR55" s="165"/>
      <c r="CS55" s="167">
        <v>688.25</v>
      </c>
      <c r="CT55" s="168"/>
    </row>
    <row r="56" spans="1:98" ht="12.75">
      <c r="A56" s="29">
        <v>39928</v>
      </c>
      <c r="B56" s="47"/>
      <c r="C56" s="49"/>
      <c r="D56" s="50"/>
      <c r="E56" s="47"/>
      <c r="F56" s="48"/>
      <c r="G56" s="68"/>
      <c r="H56" s="50"/>
      <c r="I56" s="47"/>
      <c r="J56" s="48"/>
      <c r="K56" s="68"/>
      <c r="L56" s="50"/>
      <c r="M56" s="47"/>
      <c r="N56" s="48"/>
      <c r="O56" s="68"/>
      <c r="P56" s="49"/>
      <c r="Q56" s="50"/>
      <c r="R56" s="47"/>
      <c r="S56" s="48"/>
      <c r="T56" s="68"/>
      <c r="U56" s="50"/>
      <c r="V56" s="47"/>
      <c r="W56" s="49"/>
      <c r="X56" s="48"/>
      <c r="Y56" s="68"/>
      <c r="Z56" s="50"/>
      <c r="AA56" s="47"/>
      <c r="AB56" s="48"/>
      <c r="AC56" s="68"/>
      <c r="AD56" s="50"/>
      <c r="AE56" s="47"/>
      <c r="AF56" s="48"/>
      <c r="AG56" s="68"/>
      <c r="AH56" s="50"/>
      <c r="AI56" s="47"/>
      <c r="AJ56" s="48"/>
      <c r="AK56" s="68"/>
      <c r="AL56" s="50"/>
      <c r="AM56" s="59">
        <v>0</v>
      </c>
      <c r="AN56" s="60"/>
      <c r="AO56" s="68"/>
      <c r="AP56" s="50"/>
      <c r="AQ56" s="246">
        <v>15244.16826666666</v>
      </c>
      <c r="AR56" s="156">
        <v>159462.90765333333</v>
      </c>
      <c r="AS56" s="58"/>
      <c r="AT56" s="244">
        <v>2131.8333667758266</v>
      </c>
      <c r="AU56" s="80">
        <v>2253.093366775827</v>
      </c>
      <c r="AV56" s="81"/>
      <c r="AW56" s="252">
        <v>1481.7910204081627</v>
      </c>
      <c r="AX56" s="53"/>
      <c r="AY56" s="251">
        <v>4957.776827506089</v>
      </c>
      <c r="AZ56" s="125">
        <v>6604.172502493659</v>
      </c>
      <c r="BA56" s="254"/>
      <c r="BB56" s="47">
        <v>0</v>
      </c>
      <c r="BC56" s="71"/>
      <c r="BD56" s="258">
        <v>1497.2633624575856</v>
      </c>
      <c r="BE56" s="197">
        <v>3501.7042288735365</v>
      </c>
      <c r="BF56" s="91"/>
      <c r="BG56" s="84">
        <v>9156.434581520583</v>
      </c>
      <c r="BH56" s="93">
        <v>9860.954581520584</v>
      </c>
      <c r="BI56" s="46"/>
      <c r="BJ56" s="260">
        <v>1584.4936512445888</v>
      </c>
      <c r="BK56" s="85">
        <v>9691.03432163565</v>
      </c>
      <c r="BL56" s="86"/>
      <c r="BM56" s="42"/>
      <c r="BN56" s="51"/>
      <c r="BO56" s="51"/>
      <c r="BP56" s="43"/>
      <c r="BQ56" s="263">
        <v>10235.625411764704</v>
      </c>
      <c r="BR56" s="188"/>
      <c r="BS56" s="114"/>
      <c r="BT56" s="43"/>
      <c r="BU56" s="267">
        <v>63449.4614</v>
      </c>
      <c r="BV56" s="135">
        <v>98085.04560000001</v>
      </c>
      <c r="BW56" s="131"/>
      <c r="BX56" s="42"/>
      <c r="BY56" s="43"/>
      <c r="BZ56" s="162">
        <v>19978.80248486243</v>
      </c>
      <c r="CA56" s="81"/>
      <c r="CB56" s="180">
        <v>2155.1780036385635</v>
      </c>
      <c r="CC56" s="157">
        <v>3047.744227834326</v>
      </c>
      <c r="CD56" s="52"/>
      <c r="CE56" s="170">
        <v>62656.01</v>
      </c>
      <c r="CF56" s="165"/>
      <c r="CG56" s="149">
        <v>893.4611021510202</v>
      </c>
      <c r="CH56" s="151"/>
      <c r="CI56" s="145">
        <v>6976.119846067306</v>
      </c>
      <c r="CJ56" s="86"/>
      <c r="CK56" s="277">
        <v>50151.652</v>
      </c>
      <c r="CL56" s="46"/>
      <c r="CM56" s="160">
        <v>47106.39</v>
      </c>
      <c r="CN56" s="188"/>
      <c r="CO56" s="137">
        <v>634.82</v>
      </c>
      <c r="CP56" s="88"/>
      <c r="CQ56" s="283">
        <v>3580.59</v>
      </c>
      <c r="CR56" s="165"/>
      <c r="CS56" s="167">
        <v>679.15</v>
      </c>
      <c r="CT56" s="168"/>
    </row>
    <row r="57" spans="1:98" ht="12.75">
      <c r="A57" s="29">
        <v>39958</v>
      </c>
      <c r="B57" s="47"/>
      <c r="C57" s="49"/>
      <c r="D57" s="50"/>
      <c r="E57" s="47"/>
      <c r="F57" s="48"/>
      <c r="G57" s="68"/>
      <c r="H57" s="50"/>
      <c r="I57" s="47"/>
      <c r="J57" s="48"/>
      <c r="K57" s="68"/>
      <c r="L57" s="50"/>
      <c r="M57" s="47"/>
      <c r="N57" s="48"/>
      <c r="O57" s="68"/>
      <c r="P57" s="49"/>
      <c r="Q57" s="50"/>
      <c r="R57" s="47"/>
      <c r="S57" s="48"/>
      <c r="T57" s="68"/>
      <c r="U57" s="50"/>
      <c r="V57" s="47"/>
      <c r="W57" s="49"/>
      <c r="X57" s="48"/>
      <c r="Y57" s="68"/>
      <c r="Z57" s="50"/>
      <c r="AA57" s="47"/>
      <c r="AB57" s="48"/>
      <c r="AC57" s="68"/>
      <c r="AD57" s="50"/>
      <c r="AE57" s="47"/>
      <c r="AF57" s="48"/>
      <c r="AG57" s="68"/>
      <c r="AH57" s="50"/>
      <c r="AI57" s="47"/>
      <c r="AJ57" s="48"/>
      <c r="AK57" s="68"/>
      <c r="AL57" s="50"/>
      <c r="AM57" s="70"/>
      <c r="AN57" s="71"/>
      <c r="AO57" s="68"/>
      <c r="AP57" s="50"/>
      <c r="AQ57" s="246">
        <v>15028.27546666666</v>
      </c>
      <c r="AR57" s="156">
        <v>157260.80109333334</v>
      </c>
      <c r="AS57" s="58"/>
      <c r="AT57" s="244">
        <v>2099.3265235868175</v>
      </c>
      <c r="AU57" s="80">
        <v>2218.7665235868176</v>
      </c>
      <c r="AV57" s="81"/>
      <c r="AW57" s="252">
        <v>1459.5395918367344</v>
      </c>
      <c r="AX57" s="53"/>
      <c r="AY57" s="251">
        <v>4883.35903442036</v>
      </c>
      <c r="AZ57" s="125">
        <v>6505.761576545213</v>
      </c>
      <c r="BA57" s="254"/>
      <c r="BB57" s="70"/>
      <c r="BC57" s="71"/>
      <c r="BD57" s="259" t="s">
        <v>9</v>
      </c>
      <c r="BE57" s="197">
        <v>1868.2402189738896</v>
      </c>
      <c r="BF57" s="92"/>
      <c r="BG57" s="84">
        <v>8252.291548830051</v>
      </c>
      <c r="BH57" s="93">
        <v>8946.071548830052</v>
      </c>
      <c r="BI57" s="46"/>
      <c r="BJ57" s="260">
        <v>1559.9596563852815</v>
      </c>
      <c r="BK57" s="85">
        <v>9540.978650798688</v>
      </c>
      <c r="BL57" s="86"/>
      <c r="BM57" s="42"/>
      <c r="BN57" s="51"/>
      <c r="BO57" s="51"/>
      <c r="BP57" s="43"/>
      <c r="BQ57" s="263">
        <v>10084.168941176471</v>
      </c>
      <c r="BR57" s="188"/>
      <c r="BS57" s="114"/>
      <c r="BT57" s="43"/>
      <c r="BU57" s="267">
        <v>62575.6183</v>
      </c>
      <c r="BV57" s="135">
        <v>96740.71290000001</v>
      </c>
      <c r="BW57" s="131"/>
      <c r="BX57" s="42"/>
      <c r="BY57" s="43"/>
      <c r="BZ57" s="162">
        <v>19707.448153966627</v>
      </c>
      <c r="CA57" s="81"/>
      <c r="CB57" s="180">
        <v>2124.6449546161293</v>
      </c>
      <c r="CC57" s="157">
        <v>3004.733473084689</v>
      </c>
      <c r="CD57" s="52"/>
      <c r="CE57" s="170">
        <v>61768.31</v>
      </c>
      <c r="CF57" s="165"/>
      <c r="CG57" s="149">
        <v>880.804150764714</v>
      </c>
      <c r="CH57" s="151"/>
      <c r="CI57" s="145">
        <v>6881.347702311451</v>
      </c>
      <c r="CJ57" s="86"/>
      <c r="CK57" s="277">
        <v>49479.465</v>
      </c>
      <c r="CL57" s="46"/>
      <c r="CM57" s="160">
        <v>46438.97</v>
      </c>
      <c r="CN57" s="188"/>
      <c r="CO57" s="137">
        <v>626.2</v>
      </c>
      <c r="CP57" s="88"/>
      <c r="CQ57" s="283">
        <v>3532.59</v>
      </c>
      <c r="CR57" s="165"/>
      <c r="CS57" s="167">
        <v>670.04</v>
      </c>
      <c r="CT57" s="168"/>
    </row>
    <row r="58" spans="1:98" ht="12.75">
      <c r="A58" s="29">
        <v>39989</v>
      </c>
      <c r="B58" s="47"/>
      <c r="C58" s="49"/>
      <c r="D58" s="50"/>
      <c r="E58" s="47"/>
      <c r="F58" s="48"/>
      <c r="G58" s="68"/>
      <c r="H58" s="50"/>
      <c r="I58" s="47"/>
      <c r="J58" s="48"/>
      <c r="K58" s="68"/>
      <c r="L58" s="50"/>
      <c r="M58" s="47"/>
      <c r="N58" s="48"/>
      <c r="O58" s="68"/>
      <c r="P58" s="49"/>
      <c r="Q58" s="50"/>
      <c r="R58" s="47"/>
      <c r="S58" s="48"/>
      <c r="T58" s="68"/>
      <c r="U58" s="50"/>
      <c r="V58" s="47"/>
      <c r="W58" s="49"/>
      <c r="X58" s="48"/>
      <c r="Y58" s="68"/>
      <c r="Z58" s="50"/>
      <c r="AA58" s="47"/>
      <c r="AB58" s="48"/>
      <c r="AC58" s="68"/>
      <c r="AD58" s="50"/>
      <c r="AE58" s="47"/>
      <c r="AF58" s="48"/>
      <c r="AG58" s="68"/>
      <c r="AH58" s="50"/>
      <c r="AI58" s="47"/>
      <c r="AJ58" s="48"/>
      <c r="AK58" s="68"/>
      <c r="AL58" s="50"/>
      <c r="AM58" s="70"/>
      <c r="AN58" s="71"/>
      <c r="AO58" s="68"/>
      <c r="AP58" s="50"/>
      <c r="AQ58" s="246">
        <v>14812.374799999994</v>
      </c>
      <c r="AR58" s="156">
        <v>155058.68666666668</v>
      </c>
      <c r="AS58" s="58"/>
      <c r="AT58" s="244">
        <v>2066.819680397808</v>
      </c>
      <c r="AU58" s="80">
        <v>2184.439680397808</v>
      </c>
      <c r="AV58" s="82"/>
      <c r="AW58" s="252">
        <v>1437.2881632653057</v>
      </c>
      <c r="AX58" s="95"/>
      <c r="AY58" s="251">
        <v>4808.941055307307</v>
      </c>
      <c r="AZ58" s="125">
        <v>6407.329992613075</v>
      </c>
      <c r="BA58" s="255"/>
      <c r="BB58" s="70"/>
      <c r="BC58" s="71"/>
      <c r="BD58" s="77"/>
      <c r="BE58" s="182"/>
      <c r="BF58" s="72"/>
      <c r="BG58" s="84">
        <v>0</v>
      </c>
      <c r="BH58" s="93">
        <v>683.04</v>
      </c>
      <c r="BI58" s="147"/>
      <c r="BJ58" s="260">
        <v>1476.9398379629629</v>
      </c>
      <c r="BK58" s="85">
        <v>9190.843749629676</v>
      </c>
      <c r="BL58" s="75"/>
      <c r="BM58" s="42"/>
      <c r="BN58" s="51"/>
      <c r="BO58" s="51"/>
      <c r="BP58" s="71"/>
      <c r="BQ58" s="263">
        <v>9932.712470588234</v>
      </c>
      <c r="BR58" s="190"/>
      <c r="BS58" s="114"/>
      <c r="BT58" s="71"/>
      <c r="BU58" s="267">
        <v>61701.775200000004</v>
      </c>
      <c r="BV58" s="135">
        <v>95396.2976</v>
      </c>
      <c r="BW58" s="132"/>
      <c r="BX58" s="70"/>
      <c r="BY58" s="71"/>
      <c r="BZ58" s="162">
        <v>19435.957874007247</v>
      </c>
      <c r="CA58" s="82"/>
      <c r="CB58" s="180">
        <v>2094.111905593695</v>
      </c>
      <c r="CC58" s="157">
        <v>2961.7227183350524</v>
      </c>
      <c r="CD58" s="69"/>
      <c r="CE58" s="170">
        <v>60880.62</v>
      </c>
      <c r="CF58" s="92"/>
      <c r="CG58" s="149">
        <v>868.1448981145195</v>
      </c>
      <c r="CH58" s="152"/>
      <c r="CI58" s="145">
        <v>6786.575558555594</v>
      </c>
      <c r="CJ58" s="75"/>
      <c r="CK58" s="277">
        <v>48807.278</v>
      </c>
      <c r="CL58" s="147"/>
      <c r="CM58" s="160">
        <v>45771.62</v>
      </c>
      <c r="CN58" s="190"/>
      <c r="CO58" s="137">
        <v>617.58</v>
      </c>
      <c r="CP58" s="89"/>
      <c r="CQ58" s="283">
        <v>3484.6</v>
      </c>
      <c r="CR58" s="92"/>
      <c r="CS58" s="167">
        <v>660.94</v>
      </c>
      <c r="CT58" s="168"/>
    </row>
    <row r="59" spans="1:98" ht="12.75">
      <c r="A59" s="29">
        <v>40019</v>
      </c>
      <c r="B59" s="47"/>
      <c r="C59" s="49"/>
      <c r="D59" s="50"/>
      <c r="E59" s="47"/>
      <c r="F59" s="48"/>
      <c r="G59" s="68"/>
      <c r="H59" s="50"/>
      <c r="I59" s="47"/>
      <c r="J59" s="48"/>
      <c r="K59" s="68"/>
      <c r="L59" s="50"/>
      <c r="M59" s="47"/>
      <c r="N59" s="48"/>
      <c r="O59" s="68"/>
      <c r="P59" s="49"/>
      <c r="Q59" s="50"/>
      <c r="R59" s="47"/>
      <c r="S59" s="48"/>
      <c r="T59" s="68"/>
      <c r="U59" s="50"/>
      <c r="V59" s="47"/>
      <c r="W59" s="49"/>
      <c r="X59" s="48"/>
      <c r="Y59" s="68"/>
      <c r="Z59" s="50"/>
      <c r="AA59" s="47"/>
      <c r="AB59" s="48"/>
      <c r="AC59" s="68"/>
      <c r="AD59" s="50"/>
      <c r="AE59" s="47"/>
      <c r="AF59" s="48"/>
      <c r="AG59" s="68"/>
      <c r="AH59" s="50"/>
      <c r="AI59" s="47"/>
      <c r="AJ59" s="48"/>
      <c r="AK59" s="68"/>
      <c r="AL59" s="50"/>
      <c r="AM59" s="70"/>
      <c r="AN59" s="71"/>
      <c r="AO59" s="68"/>
      <c r="AP59" s="50"/>
      <c r="AQ59" s="246">
        <v>14596.481999999995</v>
      </c>
      <c r="AR59" s="156">
        <v>152856.5801066667</v>
      </c>
      <c r="AS59" s="58"/>
      <c r="AT59" s="244">
        <v>1771.6660783660548</v>
      </c>
      <c r="AU59" s="80">
        <v>1887.4660783660547</v>
      </c>
      <c r="AV59" s="82"/>
      <c r="AW59" s="252">
        <v>1415.0367346938772</v>
      </c>
      <c r="AX59" s="95"/>
      <c r="AY59" s="251">
        <v>4724.1031550592115</v>
      </c>
      <c r="AZ59" s="125">
        <v>6298.498959502263</v>
      </c>
      <c r="BA59" s="255"/>
      <c r="BB59" s="70"/>
      <c r="BC59" s="71"/>
      <c r="BD59" s="77"/>
      <c r="BE59" s="182"/>
      <c r="BF59" s="72"/>
      <c r="BG59" s="42"/>
      <c r="BH59" s="93">
        <v>551.23</v>
      </c>
      <c r="BI59" s="147"/>
      <c r="BJ59" s="261"/>
      <c r="BK59" s="182"/>
      <c r="BL59" s="72"/>
      <c r="BM59" s="42"/>
      <c r="BN59" s="51"/>
      <c r="BO59" s="51"/>
      <c r="BP59" s="71"/>
      <c r="BQ59" s="263">
        <v>9781.26988235294</v>
      </c>
      <c r="BR59" s="190"/>
      <c r="BS59" s="114"/>
      <c r="BT59" s="71"/>
      <c r="BU59" s="267">
        <v>60827.932100000005</v>
      </c>
      <c r="BV59" s="135">
        <v>94051.9649</v>
      </c>
      <c r="BW59" s="132"/>
      <c r="BX59" s="70"/>
      <c r="BY59" s="71"/>
      <c r="BZ59" s="162">
        <v>19164.603543111443</v>
      </c>
      <c r="CA59" s="82"/>
      <c r="CB59" s="180">
        <v>2063.5754335837023</v>
      </c>
      <c r="CC59" s="157">
        <v>2918.7368347151523</v>
      </c>
      <c r="CD59" s="69"/>
      <c r="CE59" s="170">
        <v>59992.97</v>
      </c>
      <c r="CF59" s="92"/>
      <c r="CG59" s="149">
        <v>855.4879467282133</v>
      </c>
      <c r="CH59" s="152"/>
      <c r="CI59" s="145">
        <v>6691.803414799739</v>
      </c>
      <c r="CJ59" s="75"/>
      <c r="CK59" s="277">
        <v>48135.091</v>
      </c>
      <c r="CL59" s="147"/>
      <c r="CM59" s="160">
        <v>45104.2</v>
      </c>
      <c r="CN59" s="190"/>
      <c r="CO59" s="137">
        <v>608.95</v>
      </c>
      <c r="CP59" s="89"/>
      <c r="CQ59" s="283">
        <v>3436.61</v>
      </c>
      <c r="CR59" s="92"/>
      <c r="CS59" s="167">
        <v>651.84</v>
      </c>
      <c r="CT59" s="168"/>
    </row>
    <row r="60" spans="1:98" ht="12.75">
      <c r="A60" s="29">
        <v>40050</v>
      </c>
      <c r="B60" s="35"/>
      <c r="C60" s="37"/>
      <c r="D60" s="191"/>
      <c r="E60" s="35"/>
      <c r="F60" s="36"/>
      <c r="G60" s="38"/>
      <c r="H60" s="191"/>
      <c r="I60" s="35"/>
      <c r="J60" s="36"/>
      <c r="K60" s="38"/>
      <c r="L60" s="191"/>
      <c r="M60" s="35"/>
      <c r="N60" s="36"/>
      <c r="O60" s="38"/>
      <c r="P60" s="37"/>
      <c r="Q60" s="191"/>
      <c r="R60" s="35"/>
      <c r="S60" s="36"/>
      <c r="T60" s="38"/>
      <c r="U60" s="191"/>
      <c r="V60" s="35"/>
      <c r="W60" s="37"/>
      <c r="X60" s="36"/>
      <c r="Y60" s="38"/>
      <c r="Z60" s="191"/>
      <c r="AA60" s="35"/>
      <c r="AB60" s="36"/>
      <c r="AC60" s="38"/>
      <c r="AD60" s="191"/>
      <c r="AE60" s="35"/>
      <c r="AF60" s="36"/>
      <c r="AG60" s="38"/>
      <c r="AH60" s="191"/>
      <c r="AI60" s="35"/>
      <c r="AJ60" s="36"/>
      <c r="AK60" s="38"/>
      <c r="AL60" s="191"/>
      <c r="AM60" s="39"/>
      <c r="AN60" s="40"/>
      <c r="AO60" s="38"/>
      <c r="AP60" s="191"/>
      <c r="AQ60" s="246">
        <v>12964.589199999995</v>
      </c>
      <c r="AR60" s="156">
        <v>149238.43735999998</v>
      </c>
      <c r="AS60" s="247"/>
      <c r="AT60" s="78"/>
      <c r="AU60" s="80">
        <v>97.8</v>
      </c>
      <c r="AV60" s="83"/>
      <c r="AW60" s="252">
        <v>1203.9612244897955</v>
      </c>
      <c r="AX60" s="253"/>
      <c r="AY60" s="251">
        <v>4296.331774548269</v>
      </c>
      <c r="AZ60" s="125">
        <v>5846.713974172236</v>
      </c>
      <c r="BA60" s="256"/>
      <c r="BB60" s="39"/>
      <c r="BC60" s="40"/>
      <c r="BD60" s="78"/>
      <c r="BE60" s="106"/>
      <c r="BF60" s="41"/>
      <c r="BG60" s="39"/>
      <c r="BH60" s="106"/>
      <c r="BI60" s="40"/>
      <c r="BJ60" s="78"/>
      <c r="BK60" s="106"/>
      <c r="BL60" s="41"/>
      <c r="BM60" s="39"/>
      <c r="BN60" s="106"/>
      <c r="BO60" s="106"/>
      <c r="BP60" s="40"/>
      <c r="BQ60" s="263">
        <v>9629.813411764706</v>
      </c>
      <c r="BR60" s="265"/>
      <c r="BS60" s="114"/>
      <c r="BT60" s="40"/>
      <c r="BU60" s="267">
        <v>59954.089</v>
      </c>
      <c r="BV60" s="135">
        <v>92707.5496</v>
      </c>
      <c r="BW60" s="133"/>
      <c r="BX60" s="39"/>
      <c r="BY60" s="40"/>
      <c r="BZ60" s="162">
        <v>18893.24921221564</v>
      </c>
      <c r="CA60" s="83"/>
      <c r="CB60" s="180">
        <v>2033.0423845612681</v>
      </c>
      <c r="CC60" s="157">
        <v>2875.7260799655155</v>
      </c>
      <c r="CD60" s="105"/>
      <c r="CE60" s="170">
        <v>59105.27</v>
      </c>
      <c r="CF60" s="166"/>
      <c r="CG60" s="149">
        <v>842.8286940780187</v>
      </c>
      <c r="CH60" s="153"/>
      <c r="CI60" s="145">
        <v>6597.034634859591</v>
      </c>
      <c r="CJ60" s="87"/>
      <c r="CK60" s="277">
        <v>47462.904</v>
      </c>
      <c r="CL60" s="148"/>
      <c r="CM60" s="160">
        <v>44436.85</v>
      </c>
      <c r="CN60" s="265"/>
      <c r="CO60" s="137">
        <v>600.33</v>
      </c>
      <c r="CP60" s="90"/>
      <c r="CQ60" s="283">
        <v>3388.62</v>
      </c>
      <c r="CR60" s="166"/>
      <c r="CS60" s="167">
        <v>642.74</v>
      </c>
      <c r="CT60" s="168"/>
    </row>
    <row r="61" spans="1:98" ht="12.75">
      <c r="A61" s="29">
        <v>40081</v>
      </c>
      <c r="B61" s="35"/>
      <c r="C61" s="37"/>
      <c r="D61" s="191"/>
      <c r="E61" s="35"/>
      <c r="F61" s="36"/>
      <c r="G61" s="38"/>
      <c r="H61" s="191"/>
      <c r="I61" s="35"/>
      <c r="J61" s="36"/>
      <c r="K61" s="38"/>
      <c r="L61" s="191"/>
      <c r="M61" s="35"/>
      <c r="N61" s="36"/>
      <c r="O61" s="38"/>
      <c r="P61" s="37"/>
      <c r="Q61" s="191"/>
      <c r="R61" s="35"/>
      <c r="S61" s="36"/>
      <c r="T61" s="38"/>
      <c r="U61" s="191"/>
      <c r="V61" s="35"/>
      <c r="W61" s="37"/>
      <c r="X61" s="36"/>
      <c r="Y61" s="38"/>
      <c r="Z61" s="191"/>
      <c r="AA61" s="35"/>
      <c r="AB61" s="36"/>
      <c r="AC61" s="38"/>
      <c r="AD61" s="191"/>
      <c r="AE61" s="35"/>
      <c r="AF61" s="36"/>
      <c r="AG61" s="38"/>
      <c r="AH61" s="191"/>
      <c r="AI61" s="35"/>
      <c r="AJ61" s="36"/>
      <c r="AK61" s="38"/>
      <c r="AL61" s="191"/>
      <c r="AM61" s="39"/>
      <c r="AN61" s="40"/>
      <c r="AO61" s="38"/>
      <c r="AP61" s="191"/>
      <c r="AQ61" s="35"/>
      <c r="AR61" s="156">
        <v>134287.6344</v>
      </c>
      <c r="AS61" s="36"/>
      <c r="AT61" s="78"/>
      <c r="AU61" s="106"/>
      <c r="AV61" s="41"/>
      <c r="AW61" s="39"/>
      <c r="AX61" s="40"/>
      <c r="AY61" s="78"/>
      <c r="AZ61" s="211">
        <v>1526.368594804882</v>
      </c>
      <c r="BA61" s="256"/>
      <c r="BB61" s="39"/>
      <c r="BC61" s="40"/>
      <c r="BD61" s="78"/>
      <c r="BE61" s="106"/>
      <c r="BF61" s="41"/>
      <c r="BG61" s="39"/>
      <c r="BH61" s="106"/>
      <c r="BI61" s="40"/>
      <c r="BJ61" s="78"/>
      <c r="BK61" s="106"/>
      <c r="BL61" s="41"/>
      <c r="BM61" s="39"/>
      <c r="BN61" s="106"/>
      <c r="BO61" s="106"/>
      <c r="BP61" s="40"/>
      <c r="BQ61" s="263">
        <v>9195.15694117647</v>
      </c>
      <c r="BR61" s="265"/>
      <c r="BS61" s="114"/>
      <c r="BT61" s="40"/>
      <c r="BU61" s="267">
        <v>59080.2459</v>
      </c>
      <c r="BV61" s="135">
        <v>91363.2169</v>
      </c>
      <c r="BW61" s="133"/>
      <c r="BX61" s="39"/>
      <c r="BY61" s="40"/>
      <c r="BZ61" s="162">
        <v>18621.758932256264</v>
      </c>
      <c r="CA61" s="83"/>
      <c r="CB61" s="180">
        <v>2002.509335538834</v>
      </c>
      <c r="CC61" s="157">
        <v>2832.715325215879</v>
      </c>
      <c r="CD61" s="105"/>
      <c r="CE61" s="170">
        <v>58217.58</v>
      </c>
      <c r="CF61" s="166"/>
      <c r="CG61" s="149">
        <v>830.169441427824</v>
      </c>
      <c r="CH61" s="153"/>
      <c r="CI61" s="145">
        <v>6502.262491103736</v>
      </c>
      <c r="CJ61" s="87"/>
      <c r="CK61" s="277">
        <v>46790.717000000004</v>
      </c>
      <c r="CL61" s="148"/>
      <c r="CM61" s="160">
        <v>43769.44</v>
      </c>
      <c r="CN61" s="265"/>
      <c r="CO61" s="137">
        <v>591.7</v>
      </c>
      <c r="CP61" s="90"/>
      <c r="CQ61" s="283">
        <v>3340.63</v>
      </c>
      <c r="CR61" s="166"/>
      <c r="CS61" s="167">
        <v>633.63</v>
      </c>
      <c r="CT61" s="168"/>
    </row>
    <row r="62" spans="1:98" ht="12.75">
      <c r="A62" s="29">
        <v>40111</v>
      </c>
      <c r="B62" s="35"/>
      <c r="C62" s="37"/>
      <c r="D62" s="191"/>
      <c r="E62" s="35"/>
      <c r="F62" s="36"/>
      <c r="G62" s="38"/>
      <c r="H62" s="191"/>
      <c r="I62" s="35"/>
      <c r="J62" s="36"/>
      <c r="K62" s="38"/>
      <c r="L62" s="191"/>
      <c r="M62" s="35"/>
      <c r="N62" s="36"/>
      <c r="O62" s="38"/>
      <c r="P62" s="37"/>
      <c r="Q62" s="191"/>
      <c r="R62" s="35"/>
      <c r="S62" s="36"/>
      <c r="T62" s="38"/>
      <c r="U62" s="191"/>
      <c r="V62" s="35"/>
      <c r="W62" s="37"/>
      <c r="X62" s="36"/>
      <c r="Y62" s="38"/>
      <c r="Z62" s="191"/>
      <c r="AA62" s="35"/>
      <c r="AB62" s="36"/>
      <c r="AC62" s="38"/>
      <c r="AD62" s="191"/>
      <c r="AE62" s="35"/>
      <c r="AF62" s="36"/>
      <c r="AG62" s="38"/>
      <c r="AH62" s="191"/>
      <c r="AI62" s="35"/>
      <c r="AJ62" s="36"/>
      <c r="AK62" s="38"/>
      <c r="AL62" s="191"/>
      <c r="AM62" s="39"/>
      <c r="AN62" s="40"/>
      <c r="AO62" s="38"/>
      <c r="AP62" s="191"/>
      <c r="AQ62" s="35"/>
      <c r="AR62" s="156">
        <v>112760.62064000001</v>
      </c>
      <c r="AS62" s="36"/>
      <c r="AT62" s="78"/>
      <c r="AU62" s="106"/>
      <c r="AV62" s="41"/>
      <c r="AW62" s="39"/>
      <c r="AX62" s="40"/>
      <c r="AY62" s="78"/>
      <c r="AZ62" s="211">
        <v>1153.9427645672122</v>
      </c>
      <c r="BA62" s="256"/>
      <c r="BB62" s="39"/>
      <c r="BC62" s="40"/>
      <c r="BD62" s="78"/>
      <c r="BE62" s="106"/>
      <c r="BF62" s="41"/>
      <c r="BG62" s="39"/>
      <c r="BH62" s="106"/>
      <c r="BI62" s="40"/>
      <c r="BJ62" s="78"/>
      <c r="BK62" s="106"/>
      <c r="BL62" s="41"/>
      <c r="BM62" s="39"/>
      <c r="BN62" s="106"/>
      <c r="BO62" s="106"/>
      <c r="BP62" s="40"/>
      <c r="BQ62" s="78"/>
      <c r="BR62" s="41"/>
      <c r="BS62" s="39"/>
      <c r="BT62" s="40"/>
      <c r="BU62" s="267">
        <v>55138.4028</v>
      </c>
      <c r="BV62" s="135">
        <v>86950.8016</v>
      </c>
      <c r="BW62" s="133"/>
      <c r="BX62" s="39"/>
      <c r="BY62" s="40"/>
      <c r="BZ62" s="162">
        <v>18350.40460136046</v>
      </c>
      <c r="CA62" s="83"/>
      <c r="CB62" s="180">
        <v>1971.9762865163998</v>
      </c>
      <c r="CC62" s="157">
        <v>2789.732864583538</v>
      </c>
      <c r="CD62" s="105"/>
      <c r="CE62" s="170">
        <v>57329.88</v>
      </c>
      <c r="CF62" s="166"/>
      <c r="CG62" s="149">
        <v>817.5124900415178</v>
      </c>
      <c r="CH62" s="153"/>
      <c r="CI62" s="145">
        <v>6407.490347347881</v>
      </c>
      <c r="CJ62" s="87"/>
      <c r="CK62" s="277">
        <v>46118.53</v>
      </c>
      <c r="CL62" s="148"/>
      <c r="CM62" s="160">
        <v>43102.08</v>
      </c>
      <c r="CN62" s="265"/>
      <c r="CO62" s="137">
        <v>583.08</v>
      </c>
      <c r="CP62" s="90"/>
      <c r="CQ62" s="283">
        <v>3292.64</v>
      </c>
      <c r="CR62" s="166"/>
      <c r="CS62" s="167">
        <v>624.53</v>
      </c>
      <c r="CT62" s="168"/>
    </row>
    <row r="63" spans="1:98" ht="12.75">
      <c r="A63" s="29">
        <v>40142</v>
      </c>
      <c r="B63" s="35"/>
      <c r="C63" s="37"/>
      <c r="D63" s="191"/>
      <c r="E63" s="35"/>
      <c r="F63" s="36"/>
      <c r="G63" s="38"/>
      <c r="H63" s="191"/>
      <c r="I63" s="35"/>
      <c r="J63" s="36"/>
      <c r="K63" s="38"/>
      <c r="L63" s="191"/>
      <c r="M63" s="35"/>
      <c r="N63" s="36"/>
      <c r="O63" s="38"/>
      <c r="P63" s="37"/>
      <c r="Q63" s="191"/>
      <c r="R63" s="35"/>
      <c r="S63" s="36"/>
      <c r="T63" s="38"/>
      <c r="U63" s="191"/>
      <c r="V63" s="35"/>
      <c r="W63" s="37"/>
      <c r="X63" s="36"/>
      <c r="Y63" s="38"/>
      <c r="Z63" s="191"/>
      <c r="AA63" s="35"/>
      <c r="AB63" s="36"/>
      <c r="AC63" s="38"/>
      <c r="AD63" s="191"/>
      <c r="AE63" s="35"/>
      <c r="AF63" s="36"/>
      <c r="AG63" s="38"/>
      <c r="AH63" s="191"/>
      <c r="AI63" s="35"/>
      <c r="AJ63" s="36"/>
      <c r="AK63" s="38"/>
      <c r="AL63" s="191"/>
      <c r="AM63" s="39"/>
      <c r="AN63" s="40"/>
      <c r="AO63" s="38"/>
      <c r="AP63" s="191"/>
      <c r="AQ63" s="35"/>
      <c r="AR63" s="37"/>
      <c r="AS63" s="36"/>
      <c r="AT63" s="78"/>
      <c r="AU63" s="106"/>
      <c r="AV63" s="41"/>
      <c r="AW63" s="39"/>
      <c r="AX63" s="40"/>
      <c r="AY63" s="78"/>
      <c r="AZ63" s="106"/>
      <c r="BA63" s="41"/>
      <c r="BB63" s="39"/>
      <c r="BC63" s="40"/>
      <c r="BD63" s="78"/>
      <c r="BE63" s="106"/>
      <c r="BF63" s="41"/>
      <c r="BG63" s="39"/>
      <c r="BH63" s="106"/>
      <c r="BI63" s="40"/>
      <c r="BJ63" s="78"/>
      <c r="BK63" s="106"/>
      <c r="BL63" s="41"/>
      <c r="BM63" s="39"/>
      <c r="BN63" s="106"/>
      <c r="BO63" s="106"/>
      <c r="BP63" s="40"/>
      <c r="BQ63" s="78"/>
      <c r="BR63" s="41"/>
      <c r="BS63" s="39"/>
      <c r="BT63" s="40"/>
      <c r="BU63" s="78"/>
      <c r="BV63" s="135">
        <v>29689.909200000002</v>
      </c>
      <c r="BW63" s="133"/>
      <c r="BX63" s="39"/>
      <c r="BY63" s="40"/>
      <c r="BZ63" s="162">
        <v>16409.45982069945</v>
      </c>
      <c r="CA63" s="83"/>
      <c r="CB63" s="180">
        <v>1941.4432374939654</v>
      </c>
      <c r="CC63" s="157">
        <v>2746.7221098339005</v>
      </c>
      <c r="CD63" s="105"/>
      <c r="CE63" s="170">
        <v>56442.18</v>
      </c>
      <c r="CF63" s="166"/>
      <c r="CG63" s="149">
        <v>804.8532373913232</v>
      </c>
      <c r="CH63" s="153"/>
      <c r="CI63" s="145">
        <v>6123.2008266059765</v>
      </c>
      <c r="CJ63" s="87"/>
      <c r="CK63" s="277">
        <v>45446.343</v>
      </c>
      <c r="CL63" s="148"/>
      <c r="CM63" s="160">
        <v>42434.67</v>
      </c>
      <c r="CN63" s="265"/>
      <c r="CO63" s="137">
        <v>449.08</v>
      </c>
      <c r="CP63" s="90"/>
      <c r="CQ63" s="283">
        <v>3244.65</v>
      </c>
      <c r="CR63" s="166"/>
      <c r="CS63" s="167">
        <v>615.43</v>
      </c>
      <c r="CT63" s="168"/>
    </row>
    <row r="64" spans="1:98" ht="12.75">
      <c r="A64" s="29">
        <v>40172</v>
      </c>
      <c r="B64" s="184"/>
      <c r="C64" s="173"/>
      <c r="D64" s="192"/>
      <c r="E64" s="184"/>
      <c r="F64" s="185"/>
      <c r="G64" s="227"/>
      <c r="H64" s="192"/>
      <c r="I64" s="184"/>
      <c r="J64" s="185"/>
      <c r="K64" s="227"/>
      <c r="L64" s="192"/>
      <c r="M64" s="222"/>
      <c r="N64" s="223"/>
      <c r="O64" s="218"/>
      <c r="P64" s="209"/>
      <c r="Q64" s="231"/>
      <c r="R64" s="222"/>
      <c r="S64" s="223"/>
      <c r="T64" s="218"/>
      <c r="U64" s="231"/>
      <c r="V64" s="222"/>
      <c r="W64" s="209"/>
      <c r="X64" s="223"/>
      <c r="Y64" s="218"/>
      <c r="Z64" s="238"/>
      <c r="AA64" s="222"/>
      <c r="AB64" s="223"/>
      <c r="AC64" s="218"/>
      <c r="AD64" s="231"/>
      <c r="AE64" s="222"/>
      <c r="AF64" s="223"/>
      <c r="AG64" s="218"/>
      <c r="AH64" s="231"/>
      <c r="AI64" s="222"/>
      <c r="AJ64" s="223"/>
      <c r="AK64" s="218"/>
      <c r="AL64" s="231"/>
      <c r="AM64" s="242"/>
      <c r="AN64" s="213"/>
      <c r="AO64" s="218"/>
      <c r="AP64" s="231"/>
      <c r="AQ64" s="222"/>
      <c r="AR64" s="209"/>
      <c r="AS64" s="223"/>
      <c r="AT64" s="245"/>
      <c r="AU64" s="107"/>
      <c r="AV64" s="249"/>
      <c r="AW64" s="242"/>
      <c r="AX64" s="213"/>
      <c r="AY64" s="245"/>
      <c r="AZ64" s="107"/>
      <c r="BA64" s="249"/>
      <c r="BB64" s="242"/>
      <c r="BC64" s="213"/>
      <c r="BD64" s="245"/>
      <c r="BE64" s="107"/>
      <c r="BF64" s="249"/>
      <c r="BG64" s="242"/>
      <c r="BH64" s="107"/>
      <c r="BI64" s="213"/>
      <c r="BJ64" s="245"/>
      <c r="BK64" s="107"/>
      <c r="BL64" s="249"/>
      <c r="BM64" s="242"/>
      <c r="BN64" s="107"/>
      <c r="BO64" s="107"/>
      <c r="BP64" s="213"/>
      <c r="BQ64" s="245"/>
      <c r="BR64" s="249"/>
      <c r="BS64" s="242"/>
      <c r="BT64" s="213"/>
      <c r="BU64" s="245"/>
      <c r="BV64" s="107"/>
      <c r="BW64" s="249"/>
      <c r="BX64" s="242"/>
      <c r="BY64" s="213"/>
      <c r="BZ64" s="269"/>
      <c r="CA64" s="249"/>
      <c r="CB64" s="180">
        <v>1715.248796636177</v>
      </c>
      <c r="CC64" s="157">
        <v>2508.04996324891</v>
      </c>
      <c r="CD64" s="271"/>
      <c r="CE64" s="170">
        <v>55238.78</v>
      </c>
      <c r="CF64" s="274"/>
      <c r="CG64" s="149">
        <v>703.7817274119471</v>
      </c>
      <c r="CH64" s="275"/>
      <c r="CI64" s="245"/>
      <c r="CJ64" s="249"/>
      <c r="CK64" s="277">
        <v>42414.156</v>
      </c>
      <c r="CL64" s="278"/>
      <c r="CM64" s="160">
        <v>36659.54</v>
      </c>
      <c r="CN64" s="281"/>
      <c r="CO64" s="242"/>
      <c r="CP64" s="213"/>
      <c r="CQ64" s="283">
        <v>2834.48</v>
      </c>
      <c r="CR64" s="166"/>
      <c r="CS64" s="167">
        <v>533.97</v>
      </c>
      <c r="CT64" s="168"/>
    </row>
    <row r="65" spans="1:98" ht="12.75">
      <c r="A65" s="29">
        <v>40203</v>
      </c>
      <c r="B65" s="184"/>
      <c r="C65" s="173"/>
      <c r="D65" s="192"/>
      <c r="E65" s="184"/>
      <c r="F65" s="185"/>
      <c r="G65" s="227"/>
      <c r="H65" s="192"/>
      <c r="I65" s="184"/>
      <c r="J65" s="185"/>
      <c r="K65" s="227"/>
      <c r="L65" s="192"/>
      <c r="M65" s="222"/>
      <c r="N65" s="223"/>
      <c r="O65" s="218"/>
      <c r="P65" s="209"/>
      <c r="Q65" s="231"/>
      <c r="R65" s="222"/>
      <c r="S65" s="223"/>
      <c r="T65" s="218"/>
      <c r="U65" s="231"/>
      <c r="V65" s="222"/>
      <c r="W65" s="209"/>
      <c r="X65" s="223"/>
      <c r="Y65" s="218"/>
      <c r="Z65" s="238"/>
      <c r="AA65" s="222"/>
      <c r="AB65" s="223"/>
      <c r="AC65" s="218"/>
      <c r="AD65" s="231"/>
      <c r="AE65" s="222"/>
      <c r="AF65" s="223"/>
      <c r="AG65" s="218"/>
      <c r="AH65" s="231"/>
      <c r="AI65" s="222"/>
      <c r="AJ65" s="223"/>
      <c r="AK65" s="218"/>
      <c r="AL65" s="231"/>
      <c r="AM65" s="242"/>
      <c r="AN65" s="213"/>
      <c r="AO65" s="218"/>
      <c r="AP65" s="231"/>
      <c r="AQ65" s="222"/>
      <c r="AR65" s="209"/>
      <c r="AS65" s="223"/>
      <c r="AT65" s="245"/>
      <c r="AU65" s="107"/>
      <c r="AV65" s="249"/>
      <c r="AW65" s="242"/>
      <c r="AX65" s="213"/>
      <c r="AY65" s="245"/>
      <c r="AZ65" s="107"/>
      <c r="BA65" s="249"/>
      <c r="BB65" s="242"/>
      <c r="BC65" s="213"/>
      <c r="BD65" s="245"/>
      <c r="BE65" s="107"/>
      <c r="BF65" s="249"/>
      <c r="BG65" s="242"/>
      <c r="BH65" s="107"/>
      <c r="BI65" s="213"/>
      <c r="BJ65" s="245"/>
      <c r="BK65" s="107"/>
      <c r="BL65" s="249"/>
      <c r="BM65" s="242"/>
      <c r="BN65" s="107"/>
      <c r="BO65" s="107"/>
      <c r="BP65" s="213"/>
      <c r="BQ65" s="245"/>
      <c r="BR65" s="249"/>
      <c r="BS65" s="242"/>
      <c r="BT65" s="213"/>
      <c r="BU65" s="245"/>
      <c r="BV65" s="107"/>
      <c r="BW65" s="249"/>
      <c r="BX65" s="242"/>
      <c r="BY65" s="213"/>
      <c r="BZ65" s="269"/>
      <c r="CA65" s="249"/>
      <c r="CB65" s="242"/>
      <c r="CC65" s="157">
        <v>661.5164623628011</v>
      </c>
      <c r="CD65" s="271"/>
      <c r="CE65" s="245"/>
      <c r="CF65" s="249"/>
      <c r="CG65" s="242"/>
      <c r="CH65" s="213"/>
      <c r="CI65" s="245"/>
      <c r="CJ65" s="249"/>
      <c r="CK65" s="242"/>
      <c r="CL65" s="213"/>
      <c r="CM65" s="245"/>
      <c r="CN65" s="249"/>
      <c r="CO65" s="242"/>
      <c r="CP65" s="213"/>
      <c r="CQ65" s="245"/>
      <c r="CR65" s="249"/>
      <c r="CS65" s="242"/>
      <c r="CT65" s="213"/>
    </row>
    <row r="66" spans="1:98" ht="12.75">
      <c r="A66" s="29">
        <v>40234</v>
      </c>
      <c r="B66" s="184"/>
      <c r="C66" s="173"/>
      <c r="D66" s="192"/>
      <c r="E66" s="184"/>
      <c r="F66" s="185"/>
      <c r="G66" s="227"/>
      <c r="H66" s="192"/>
      <c r="I66" s="184"/>
      <c r="J66" s="185"/>
      <c r="K66" s="227"/>
      <c r="L66" s="192"/>
      <c r="M66" s="222"/>
      <c r="N66" s="223"/>
      <c r="O66" s="218"/>
      <c r="P66" s="209"/>
      <c r="Q66" s="231"/>
      <c r="R66" s="222"/>
      <c r="S66" s="223"/>
      <c r="T66" s="218"/>
      <c r="U66" s="231"/>
      <c r="V66" s="222"/>
      <c r="W66" s="209"/>
      <c r="X66" s="223"/>
      <c r="Y66" s="218"/>
      <c r="Z66" s="238"/>
      <c r="AA66" s="222"/>
      <c r="AB66" s="223"/>
      <c r="AC66" s="218"/>
      <c r="AD66" s="231"/>
      <c r="AE66" s="222"/>
      <c r="AF66" s="223"/>
      <c r="AG66" s="218"/>
      <c r="AH66" s="231"/>
      <c r="AI66" s="222"/>
      <c r="AJ66" s="223"/>
      <c r="AK66" s="218"/>
      <c r="AL66" s="231"/>
      <c r="AM66" s="242"/>
      <c r="AN66" s="213"/>
      <c r="AO66" s="218"/>
      <c r="AP66" s="231"/>
      <c r="AQ66" s="222"/>
      <c r="AR66" s="209"/>
      <c r="AS66" s="223"/>
      <c r="AT66" s="245"/>
      <c r="AU66" s="107"/>
      <c r="AV66" s="249"/>
      <c r="AW66" s="242"/>
      <c r="AX66" s="213"/>
      <c r="AY66" s="245"/>
      <c r="AZ66" s="107"/>
      <c r="BA66" s="249"/>
      <c r="BB66" s="242"/>
      <c r="BC66" s="213"/>
      <c r="BD66" s="245"/>
      <c r="BE66" s="107"/>
      <c r="BF66" s="249"/>
      <c r="BG66" s="242"/>
      <c r="BH66" s="107"/>
      <c r="BI66" s="213"/>
      <c r="BJ66" s="245"/>
      <c r="BK66" s="107"/>
      <c r="BL66" s="249"/>
      <c r="BM66" s="242"/>
      <c r="BN66" s="107"/>
      <c r="BO66" s="107"/>
      <c r="BP66" s="213"/>
      <c r="BQ66" s="245"/>
      <c r="BR66" s="249"/>
      <c r="BS66" s="242"/>
      <c r="BT66" s="213"/>
      <c r="BU66" s="245"/>
      <c r="BV66" s="107"/>
      <c r="BW66" s="249"/>
      <c r="BX66" s="242"/>
      <c r="BY66" s="213"/>
      <c r="BZ66" s="269"/>
      <c r="CA66" s="249"/>
      <c r="CB66" s="242"/>
      <c r="CC66" s="107"/>
      <c r="CD66" s="213"/>
      <c r="CE66" s="245"/>
      <c r="CF66" s="249"/>
      <c r="CG66" s="242"/>
      <c r="CH66" s="213"/>
      <c r="CI66" s="245"/>
      <c r="CJ66" s="249"/>
      <c r="CK66" s="242"/>
      <c r="CL66" s="213"/>
      <c r="CM66" s="245"/>
      <c r="CN66" s="249"/>
      <c r="CO66" s="242"/>
      <c r="CP66" s="213"/>
      <c r="CQ66" s="245"/>
      <c r="CR66" s="249"/>
      <c r="CS66" s="242"/>
      <c r="CT66" s="213"/>
    </row>
    <row r="67" spans="1:98" ht="12.75">
      <c r="A67" s="29">
        <v>40262</v>
      </c>
      <c r="B67" s="184"/>
      <c r="C67" s="173"/>
      <c r="D67" s="192"/>
      <c r="E67" s="184"/>
      <c r="F67" s="185"/>
      <c r="G67" s="227"/>
      <c r="H67" s="192"/>
      <c r="I67" s="184"/>
      <c r="J67" s="185"/>
      <c r="K67" s="227"/>
      <c r="L67" s="192"/>
      <c r="M67" s="222"/>
      <c r="N67" s="223"/>
      <c r="O67" s="218"/>
      <c r="P67" s="209"/>
      <c r="Q67" s="231"/>
      <c r="R67" s="222"/>
      <c r="S67" s="223"/>
      <c r="T67" s="218"/>
      <c r="U67" s="231"/>
      <c r="V67" s="222"/>
      <c r="W67" s="209"/>
      <c r="X67" s="223"/>
      <c r="Y67" s="218"/>
      <c r="Z67" s="238"/>
      <c r="AA67" s="222"/>
      <c r="AB67" s="223"/>
      <c r="AC67" s="218"/>
      <c r="AD67" s="231"/>
      <c r="AE67" s="222"/>
      <c r="AF67" s="223"/>
      <c r="AG67" s="218"/>
      <c r="AH67" s="231"/>
      <c r="AI67" s="222"/>
      <c r="AJ67" s="223"/>
      <c r="AK67" s="218"/>
      <c r="AL67" s="231"/>
      <c r="AM67" s="242"/>
      <c r="AN67" s="213"/>
      <c r="AO67" s="218"/>
      <c r="AP67" s="231"/>
      <c r="AQ67" s="222"/>
      <c r="AR67" s="209"/>
      <c r="AS67" s="223"/>
      <c r="AT67" s="245"/>
      <c r="AU67" s="107"/>
      <c r="AV67" s="249"/>
      <c r="AW67" s="242"/>
      <c r="AX67" s="213"/>
      <c r="AY67" s="245"/>
      <c r="AZ67" s="107"/>
      <c r="BA67" s="249"/>
      <c r="BB67" s="242"/>
      <c r="BC67" s="213"/>
      <c r="BD67" s="245"/>
      <c r="BE67" s="107"/>
      <c r="BF67" s="249"/>
      <c r="BG67" s="242"/>
      <c r="BH67" s="107"/>
      <c r="BI67" s="213"/>
      <c r="BJ67" s="245"/>
      <c r="BK67" s="107"/>
      <c r="BL67" s="249"/>
      <c r="BM67" s="242"/>
      <c r="BN67" s="107"/>
      <c r="BO67" s="107"/>
      <c r="BP67" s="213"/>
      <c r="BQ67" s="245"/>
      <c r="BR67" s="249"/>
      <c r="BS67" s="242"/>
      <c r="BT67" s="213"/>
      <c r="BU67" s="245"/>
      <c r="BV67" s="107"/>
      <c r="BW67" s="249"/>
      <c r="BX67" s="242"/>
      <c r="BY67" s="213"/>
      <c r="BZ67" s="269"/>
      <c r="CA67" s="249"/>
      <c r="CB67" s="242"/>
      <c r="CC67" s="107"/>
      <c r="CD67" s="213"/>
      <c r="CE67" s="245"/>
      <c r="CF67" s="249"/>
      <c r="CG67" s="242"/>
      <c r="CH67" s="213"/>
      <c r="CI67" s="245"/>
      <c r="CJ67" s="249"/>
      <c r="CK67" s="242"/>
      <c r="CL67" s="213"/>
      <c r="CM67" s="245"/>
      <c r="CN67" s="249"/>
      <c r="CO67" s="242"/>
      <c r="CP67" s="213"/>
      <c r="CQ67" s="245"/>
      <c r="CR67" s="249"/>
      <c r="CS67" s="242"/>
      <c r="CT67" s="213"/>
    </row>
    <row r="68" spans="1:98" ht="12.75">
      <c r="A68" s="29">
        <v>40293</v>
      </c>
      <c r="B68" s="184"/>
      <c r="C68" s="173"/>
      <c r="D68" s="192"/>
      <c r="E68" s="184"/>
      <c r="F68" s="185"/>
      <c r="G68" s="227"/>
      <c r="H68" s="192"/>
      <c r="I68" s="184"/>
      <c r="J68" s="185"/>
      <c r="K68" s="227"/>
      <c r="L68" s="192"/>
      <c r="M68" s="222"/>
      <c r="N68" s="223"/>
      <c r="O68" s="218"/>
      <c r="P68" s="209"/>
      <c r="Q68" s="231"/>
      <c r="R68" s="222"/>
      <c r="S68" s="223"/>
      <c r="T68" s="218"/>
      <c r="U68" s="231"/>
      <c r="V68" s="222"/>
      <c r="W68" s="209"/>
      <c r="X68" s="223"/>
      <c r="Y68" s="218"/>
      <c r="Z68" s="238"/>
      <c r="AA68" s="222"/>
      <c r="AB68" s="223"/>
      <c r="AC68" s="218"/>
      <c r="AD68" s="231"/>
      <c r="AE68" s="222"/>
      <c r="AF68" s="223"/>
      <c r="AG68" s="218"/>
      <c r="AH68" s="231"/>
      <c r="AI68" s="222"/>
      <c r="AJ68" s="223"/>
      <c r="AK68" s="218"/>
      <c r="AL68" s="231"/>
      <c r="AM68" s="242"/>
      <c r="AN68" s="213"/>
      <c r="AO68" s="218"/>
      <c r="AP68" s="231"/>
      <c r="AQ68" s="222"/>
      <c r="AR68" s="209"/>
      <c r="AS68" s="223"/>
      <c r="AT68" s="245"/>
      <c r="AU68" s="107"/>
      <c r="AV68" s="249"/>
      <c r="AW68" s="242"/>
      <c r="AX68" s="213"/>
      <c r="AY68" s="245"/>
      <c r="AZ68" s="107"/>
      <c r="BA68" s="249"/>
      <c r="BB68" s="242"/>
      <c r="BC68" s="213"/>
      <c r="BD68" s="245"/>
      <c r="BE68" s="107"/>
      <c r="BF68" s="249"/>
      <c r="BG68" s="242"/>
      <c r="BH68" s="107"/>
      <c r="BI68" s="213"/>
      <c r="BJ68" s="245"/>
      <c r="BK68" s="107"/>
      <c r="BL68" s="249"/>
      <c r="BM68" s="242"/>
      <c r="BN68" s="107"/>
      <c r="BO68" s="107"/>
      <c r="BP68" s="213"/>
      <c r="BQ68" s="245"/>
      <c r="BR68" s="249"/>
      <c r="BS68" s="242"/>
      <c r="BT68" s="213"/>
      <c r="BU68" s="245"/>
      <c r="BV68" s="107"/>
      <c r="BW68" s="249"/>
      <c r="BX68" s="242"/>
      <c r="BY68" s="213"/>
      <c r="BZ68" s="269"/>
      <c r="CA68" s="249"/>
      <c r="CB68" s="242"/>
      <c r="CC68" s="107"/>
      <c r="CD68" s="213"/>
      <c r="CE68" s="245"/>
      <c r="CF68" s="249"/>
      <c r="CG68" s="242"/>
      <c r="CH68" s="213"/>
      <c r="CI68" s="245"/>
      <c r="CJ68" s="249"/>
      <c r="CK68" s="242"/>
      <c r="CL68" s="213"/>
      <c r="CM68" s="245"/>
      <c r="CN68" s="249"/>
      <c r="CO68" s="242"/>
      <c r="CP68" s="213"/>
      <c r="CQ68" s="245"/>
      <c r="CR68" s="249"/>
      <c r="CS68" s="242"/>
      <c r="CT68" s="213"/>
    </row>
    <row r="69" spans="1:98" ht="12.75">
      <c r="A69" s="29">
        <v>40323</v>
      </c>
      <c r="B69" s="184"/>
      <c r="C69" s="173"/>
      <c r="D69" s="192"/>
      <c r="E69" s="184"/>
      <c r="F69" s="185"/>
      <c r="G69" s="227"/>
      <c r="H69" s="192"/>
      <c r="I69" s="184"/>
      <c r="J69" s="185"/>
      <c r="K69" s="227"/>
      <c r="L69" s="192"/>
      <c r="M69" s="222"/>
      <c r="N69" s="223"/>
      <c r="O69" s="218"/>
      <c r="P69" s="209"/>
      <c r="Q69" s="231"/>
      <c r="R69" s="222"/>
      <c r="S69" s="223"/>
      <c r="T69" s="218"/>
      <c r="U69" s="231"/>
      <c r="V69" s="222"/>
      <c r="W69" s="209"/>
      <c r="X69" s="223"/>
      <c r="Y69" s="218"/>
      <c r="Z69" s="238"/>
      <c r="AA69" s="222"/>
      <c r="AB69" s="223"/>
      <c r="AC69" s="218"/>
      <c r="AD69" s="231"/>
      <c r="AE69" s="222"/>
      <c r="AF69" s="223"/>
      <c r="AG69" s="218"/>
      <c r="AH69" s="231"/>
      <c r="AI69" s="222"/>
      <c r="AJ69" s="223"/>
      <c r="AK69" s="218"/>
      <c r="AL69" s="231"/>
      <c r="AM69" s="242"/>
      <c r="AN69" s="213"/>
      <c r="AO69" s="218"/>
      <c r="AP69" s="231"/>
      <c r="AQ69" s="222"/>
      <c r="AR69" s="209"/>
      <c r="AS69" s="223"/>
      <c r="AT69" s="245"/>
      <c r="AU69" s="107"/>
      <c r="AV69" s="249"/>
      <c r="AW69" s="242"/>
      <c r="AX69" s="213"/>
      <c r="AY69" s="245"/>
      <c r="AZ69" s="107"/>
      <c r="BA69" s="249"/>
      <c r="BB69" s="242"/>
      <c r="BC69" s="213"/>
      <c r="BD69" s="245"/>
      <c r="BE69" s="107"/>
      <c r="BF69" s="249"/>
      <c r="BG69" s="242"/>
      <c r="BH69" s="107"/>
      <c r="BI69" s="213"/>
      <c r="BJ69" s="245"/>
      <c r="BK69" s="107"/>
      <c r="BL69" s="249"/>
      <c r="BM69" s="242"/>
      <c r="BN69" s="107"/>
      <c r="BO69" s="107"/>
      <c r="BP69" s="213"/>
      <c r="BQ69" s="245"/>
      <c r="BR69" s="249"/>
      <c r="BS69" s="242"/>
      <c r="BT69" s="213"/>
      <c r="BU69" s="245"/>
      <c r="BV69" s="107"/>
      <c r="BW69" s="249"/>
      <c r="BX69" s="242"/>
      <c r="BY69" s="213"/>
      <c r="BZ69" s="269"/>
      <c r="CA69" s="249"/>
      <c r="CB69" s="242"/>
      <c r="CC69" s="107"/>
      <c r="CD69" s="213"/>
      <c r="CE69" s="245"/>
      <c r="CF69" s="249"/>
      <c r="CG69" s="242"/>
      <c r="CH69" s="213"/>
      <c r="CI69" s="245"/>
      <c r="CJ69" s="249"/>
      <c r="CK69" s="242"/>
      <c r="CL69" s="213"/>
      <c r="CM69" s="245"/>
      <c r="CN69" s="249"/>
      <c r="CO69" s="242"/>
      <c r="CP69" s="213"/>
      <c r="CQ69" s="245"/>
      <c r="CR69" s="249"/>
      <c r="CS69" s="242"/>
      <c r="CT69" s="213"/>
    </row>
    <row r="70" spans="1:98" ht="12.75">
      <c r="A70" s="29">
        <v>40354</v>
      </c>
      <c r="B70" s="184"/>
      <c r="C70" s="173"/>
      <c r="D70" s="192"/>
      <c r="E70" s="184"/>
      <c r="F70" s="185"/>
      <c r="G70" s="227"/>
      <c r="H70" s="192"/>
      <c r="I70" s="184"/>
      <c r="J70" s="185"/>
      <c r="K70" s="227"/>
      <c r="L70" s="192"/>
      <c r="M70" s="222"/>
      <c r="N70" s="223"/>
      <c r="O70" s="218"/>
      <c r="P70" s="209"/>
      <c r="Q70" s="231"/>
      <c r="R70" s="222"/>
      <c r="S70" s="223"/>
      <c r="T70" s="218"/>
      <c r="U70" s="231"/>
      <c r="V70" s="222"/>
      <c r="W70" s="209"/>
      <c r="X70" s="223"/>
      <c r="Y70" s="218"/>
      <c r="Z70" s="238"/>
      <c r="AA70" s="222"/>
      <c r="AB70" s="223"/>
      <c r="AC70" s="218"/>
      <c r="AD70" s="231"/>
      <c r="AE70" s="222"/>
      <c r="AF70" s="223"/>
      <c r="AG70" s="218"/>
      <c r="AH70" s="231"/>
      <c r="AI70" s="222"/>
      <c r="AJ70" s="223"/>
      <c r="AK70" s="218"/>
      <c r="AL70" s="231"/>
      <c r="AM70" s="242"/>
      <c r="AN70" s="213"/>
      <c r="AO70" s="218"/>
      <c r="AP70" s="231"/>
      <c r="AQ70" s="222"/>
      <c r="AR70" s="209"/>
      <c r="AS70" s="223"/>
      <c r="AT70" s="245"/>
      <c r="AU70" s="107"/>
      <c r="AV70" s="249"/>
      <c r="AW70" s="242"/>
      <c r="AX70" s="213"/>
      <c r="AY70" s="245"/>
      <c r="AZ70" s="107"/>
      <c r="BA70" s="249"/>
      <c r="BB70" s="242"/>
      <c r="BC70" s="213"/>
      <c r="BD70" s="245"/>
      <c r="BE70" s="107"/>
      <c r="BF70" s="249"/>
      <c r="BG70" s="242"/>
      <c r="BH70" s="107"/>
      <c r="BI70" s="213"/>
      <c r="BJ70" s="245"/>
      <c r="BK70" s="107"/>
      <c r="BL70" s="249"/>
      <c r="BM70" s="242"/>
      <c r="BN70" s="107"/>
      <c r="BO70" s="107"/>
      <c r="BP70" s="213"/>
      <c r="BQ70" s="245"/>
      <c r="BR70" s="249"/>
      <c r="BS70" s="242"/>
      <c r="BT70" s="213"/>
      <c r="BU70" s="245"/>
      <c r="BV70" s="107"/>
      <c r="BW70" s="249"/>
      <c r="BX70" s="242"/>
      <c r="BY70" s="213"/>
      <c r="BZ70" s="269"/>
      <c r="CA70" s="249"/>
      <c r="CB70" s="242"/>
      <c r="CC70" s="107"/>
      <c r="CD70" s="213"/>
      <c r="CE70" s="245"/>
      <c r="CF70" s="249"/>
      <c r="CG70" s="242"/>
      <c r="CH70" s="213"/>
      <c r="CI70" s="245"/>
      <c r="CJ70" s="249"/>
      <c r="CK70" s="242"/>
      <c r="CL70" s="213"/>
      <c r="CM70" s="245"/>
      <c r="CN70" s="249"/>
      <c r="CO70" s="242"/>
      <c r="CP70" s="213"/>
      <c r="CQ70" s="245"/>
      <c r="CR70" s="249"/>
      <c r="CS70" s="242"/>
      <c r="CT70" s="213"/>
    </row>
    <row r="71" spans="1:98" ht="12.75">
      <c r="A71" s="29">
        <v>40384</v>
      </c>
      <c r="B71" s="184"/>
      <c r="C71" s="173"/>
      <c r="D71" s="192"/>
      <c r="E71" s="184"/>
      <c r="F71" s="185"/>
      <c r="G71" s="227"/>
      <c r="H71" s="192"/>
      <c r="I71" s="184"/>
      <c r="J71" s="185"/>
      <c r="K71" s="227"/>
      <c r="L71" s="192"/>
      <c r="M71" s="222"/>
      <c r="N71" s="223"/>
      <c r="O71" s="218"/>
      <c r="P71" s="209"/>
      <c r="Q71" s="231"/>
      <c r="R71" s="222"/>
      <c r="S71" s="223"/>
      <c r="T71" s="218"/>
      <c r="U71" s="231"/>
      <c r="V71" s="222"/>
      <c r="W71" s="209"/>
      <c r="X71" s="223"/>
      <c r="Y71" s="218"/>
      <c r="Z71" s="238"/>
      <c r="AA71" s="222"/>
      <c r="AB71" s="223"/>
      <c r="AC71" s="218"/>
      <c r="AD71" s="231"/>
      <c r="AE71" s="222"/>
      <c r="AF71" s="223"/>
      <c r="AG71" s="218"/>
      <c r="AH71" s="231"/>
      <c r="AI71" s="222"/>
      <c r="AJ71" s="223"/>
      <c r="AK71" s="218"/>
      <c r="AL71" s="231"/>
      <c r="AM71" s="242"/>
      <c r="AN71" s="213"/>
      <c r="AO71" s="218"/>
      <c r="AP71" s="231"/>
      <c r="AQ71" s="222"/>
      <c r="AR71" s="209"/>
      <c r="AS71" s="223"/>
      <c r="AT71" s="245"/>
      <c r="AU71" s="107"/>
      <c r="AV71" s="249"/>
      <c r="AW71" s="242"/>
      <c r="AX71" s="213"/>
      <c r="AY71" s="245"/>
      <c r="AZ71" s="107"/>
      <c r="BA71" s="249"/>
      <c r="BB71" s="242"/>
      <c r="BC71" s="213"/>
      <c r="BD71" s="245"/>
      <c r="BE71" s="107"/>
      <c r="BF71" s="249"/>
      <c r="BG71" s="242"/>
      <c r="BH71" s="107"/>
      <c r="BI71" s="213"/>
      <c r="BJ71" s="245"/>
      <c r="BK71" s="107"/>
      <c r="BL71" s="249"/>
      <c r="BM71" s="242"/>
      <c r="BN71" s="107"/>
      <c r="BO71" s="107"/>
      <c r="BP71" s="213"/>
      <c r="BQ71" s="245"/>
      <c r="BR71" s="249"/>
      <c r="BS71" s="242"/>
      <c r="BT71" s="213"/>
      <c r="BU71" s="245"/>
      <c r="BV71" s="107"/>
      <c r="BW71" s="249"/>
      <c r="BX71" s="242"/>
      <c r="BY71" s="213"/>
      <c r="BZ71" s="269"/>
      <c r="CA71" s="249"/>
      <c r="CB71" s="242"/>
      <c r="CC71" s="107"/>
      <c r="CD71" s="213"/>
      <c r="CE71" s="245"/>
      <c r="CF71" s="249"/>
      <c r="CG71" s="242"/>
      <c r="CH71" s="213"/>
      <c r="CI71" s="245"/>
      <c r="CJ71" s="249"/>
      <c r="CK71" s="242"/>
      <c r="CL71" s="213"/>
      <c r="CM71" s="245"/>
      <c r="CN71" s="249"/>
      <c r="CO71" s="242"/>
      <c r="CP71" s="213"/>
      <c r="CQ71" s="245"/>
      <c r="CR71" s="249"/>
      <c r="CS71" s="242"/>
      <c r="CT71" s="213"/>
    </row>
    <row r="72" spans="1:98" ht="12.75">
      <c r="A72" s="29">
        <v>40415</v>
      </c>
      <c r="B72" s="184"/>
      <c r="C72" s="173"/>
      <c r="D72" s="192"/>
      <c r="E72" s="184"/>
      <c r="F72" s="185"/>
      <c r="G72" s="227"/>
      <c r="H72" s="192"/>
      <c r="I72" s="184"/>
      <c r="J72" s="185"/>
      <c r="K72" s="227"/>
      <c r="L72" s="192"/>
      <c r="M72" s="222"/>
      <c r="N72" s="223"/>
      <c r="O72" s="218"/>
      <c r="P72" s="209"/>
      <c r="Q72" s="231"/>
      <c r="R72" s="222"/>
      <c r="S72" s="223"/>
      <c r="T72" s="218"/>
      <c r="U72" s="231"/>
      <c r="V72" s="222"/>
      <c r="W72" s="209"/>
      <c r="X72" s="223"/>
      <c r="Y72" s="218"/>
      <c r="Z72" s="238"/>
      <c r="AA72" s="222"/>
      <c r="AB72" s="223"/>
      <c r="AC72" s="218"/>
      <c r="AD72" s="231"/>
      <c r="AE72" s="222"/>
      <c r="AF72" s="223"/>
      <c r="AG72" s="218"/>
      <c r="AH72" s="231"/>
      <c r="AI72" s="222"/>
      <c r="AJ72" s="223"/>
      <c r="AK72" s="218"/>
      <c r="AL72" s="231"/>
      <c r="AM72" s="242"/>
      <c r="AN72" s="213"/>
      <c r="AO72" s="218"/>
      <c r="AP72" s="231"/>
      <c r="AQ72" s="222"/>
      <c r="AR72" s="209"/>
      <c r="AS72" s="223"/>
      <c r="AT72" s="245"/>
      <c r="AU72" s="107"/>
      <c r="AV72" s="249"/>
      <c r="AW72" s="242"/>
      <c r="AX72" s="213"/>
      <c r="AY72" s="245"/>
      <c r="AZ72" s="107"/>
      <c r="BA72" s="249"/>
      <c r="BB72" s="242"/>
      <c r="BC72" s="213"/>
      <c r="BD72" s="245"/>
      <c r="BE72" s="107"/>
      <c r="BF72" s="249"/>
      <c r="BG72" s="242"/>
      <c r="BH72" s="107"/>
      <c r="BI72" s="213"/>
      <c r="BJ72" s="245"/>
      <c r="BK72" s="107"/>
      <c r="BL72" s="249"/>
      <c r="BM72" s="242"/>
      <c r="BN72" s="107"/>
      <c r="BO72" s="107"/>
      <c r="BP72" s="213"/>
      <c r="BQ72" s="245"/>
      <c r="BR72" s="249"/>
      <c r="BS72" s="242"/>
      <c r="BT72" s="213"/>
      <c r="BU72" s="245"/>
      <c r="BV72" s="107"/>
      <c r="BW72" s="249"/>
      <c r="BX72" s="242"/>
      <c r="BY72" s="213"/>
      <c r="BZ72" s="269"/>
      <c r="CA72" s="249"/>
      <c r="CB72" s="242"/>
      <c r="CC72" s="107"/>
      <c r="CD72" s="213"/>
      <c r="CE72" s="245"/>
      <c r="CF72" s="249"/>
      <c r="CG72" s="242"/>
      <c r="CH72" s="213"/>
      <c r="CI72" s="245"/>
      <c r="CJ72" s="249"/>
      <c r="CK72" s="242"/>
      <c r="CL72" s="213"/>
      <c r="CM72" s="245"/>
      <c r="CN72" s="249"/>
      <c r="CO72" s="242"/>
      <c r="CP72" s="213"/>
      <c r="CQ72" s="245"/>
      <c r="CR72" s="249"/>
      <c r="CS72" s="242"/>
      <c r="CT72" s="213"/>
    </row>
    <row r="73" spans="1:98" ht="12.75">
      <c r="A73" s="29">
        <v>40446</v>
      </c>
      <c r="B73" s="184"/>
      <c r="C73" s="173"/>
      <c r="D73" s="192"/>
      <c r="E73" s="184"/>
      <c r="F73" s="185"/>
      <c r="G73" s="227"/>
      <c r="H73" s="192"/>
      <c r="I73" s="184"/>
      <c r="J73" s="185"/>
      <c r="K73" s="227"/>
      <c r="L73" s="192"/>
      <c r="M73" s="222"/>
      <c r="N73" s="223"/>
      <c r="O73" s="218"/>
      <c r="P73" s="209"/>
      <c r="Q73" s="231"/>
      <c r="R73" s="222"/>
      <c r="S73" s="223"/>
      <c r="T73" s="218"/>
      <c r="U73" s="231"/>
      <c r="V73" s="222"/>
      <c r="W73" s="209"/>
      <c r="X73" s="223"/>
      <c r="Y73" s="218"/>
      <c r="Z73" s="238"/>
      <c r="AA73" s="222"/>
      <c r="AB73" s="223"/>
      <c r="AC73" s="218"/>
      <c r="AD73" s="231"/>
      <c r="AE73" s="222"/>
      <c r="AF73" s="223"/>
      <c r="AG73" s="218"/>
      <c r="AH73" s="231"/>
      <c r="AI73" s="222"/>
      <c r="AJ73" s="223"/>
      <c r="AK73" s="218"/>
      <c r="AL73" s="231"/>
      <c r="AM73" s="242"/>
      <c r="AN73" s="213"/>
      <c r="AO73" s="218"/>
      <c r="AP73" s="231"/>
      <c r="AQ73" s="222"/>
      <c r="AR73" s="209"/>
      <c r="AS73" s="223"/>
      <c r="AT73" s="245"/>
      <c r="AU73" s="107"/>
      <c r="AV73" s="249"/>
      <c r="AW73" s="242"/>
      <c r="AX73" s="213"/>
      <c r="AY73" s="245"/>
      <c r="AZ73" s="107"/>
      <c r="BA73" s="249"/>
      <c r="BB73" s="242"/>
      <c r="BC73" s="213"/>
      <c r="BD73" s="245"/>
      <c r="BE73" s="107"/>
      <c r="BF73" s="249"/>
      <c r="BG73" s="242"/>
      <c r="BH73" s="107"/>
      <c r="BI73" s="213"/>
      <c r="BJ73" s="245"/>
      <c r="BK73" s="107"/>
      <c r="BL73" s="249"/>
      <c r="BM73" s="242"/>
      <c r="BN73" s="107"/>
      <c r="BO73" s="107"/>
      <c r="BP73" s="213"/>
      <c r="BQ73" s="245"/>
      <c r="BR73" s="249"/>
      <c r="BS73" s="242"/>
      <c r="BT73" s="213"/>
      <c r="BU73" s="245"/>
      <c r="BV73" s="107"/>
      <c r="BW73" s="249"/>
      <c r="BX73" s="242"/>
      <c r="BY73" s="213"/>
      <c r="BZ73" s="269"/>
      <c r="CA73" s="249"/>
      <c r="CB73" s="242"/>
      <c r="CC73" s="107"/>
      <c r="CD73" s="213"/>
      <c r="CE73" s="245"/>
      <c r="CF73" s="249"/>
      <c r="CG73" s="242"/>
      <c r="CH73" s="213"/>
      <c r="CI73" s="245"/>
      <c r="CJ73" s="249"/>
      <c r="CK73" s="242"/>
      <c r="CL73" s="213"/>
      <c r="CM73" s="245"/>
      <c r="CN73" s="249"/>
      <c r="CO73" s="242"/>
      <c r="CP73" s="213"/>
      <c r="CQ73" s="245"/>
      <c r="CR73" s="249"/>
      <c r="CS73" s="242"/>
      <c r="CT73" s="213"/>
    </row>
    <row r="74" spans="1:98" ht="12.75">
      <c r="A74" s="29">
        <v>40476</v>
      </c>
      <c r="B74" s="184"/>
      <c r="C74" s="173"/>
      <c r="D74" s="192"/>
      <c r="E74" s="184"/>
      <c r="F74" s="185"/>
      <c r="G74" s="227"/>
      <c r="H74" s="192"/>
      <c r="I74" s="184"/>
      <c r="J74" s="185"/>
      <c r="K74" s="227"/>
      <c r="L74" s="192"/>
      <c r="M74" s="222"/>
      <c r="N74" s="223"/>
      <c r="O74" s="218"/>
      <c r="P74" s="209"/>
      <c r="Q74" s="231"/>
      <c r="R74" s="222"/>
      <c r="S74" s="223"/>
      <c r="T74" s="218"/>
      <c r="U74" s="231"/>
      <c r="V74" s="222"/>
      <c r="W74" s="209"/>
      <c r="X74" s="223"/>
      <c r="Y74" s="218"/>
      <c r="Z74" s="238"/>
      <c r="AA74" s="222"/>
      <c r="AB74" s="223"/>
      <c r="AC74" s="218"/>
      <c r="AD74" s="231"/>
      <c r="AE74" s="222"/>
      <c r="AF74" s="223"/>
      <c r="AG74" s="218"/>
      <c r="AH74" s="231"/>
      <c r="AI74" s="222"/>
      <c r="AJ74" s="223"/>
      <c r="AK74" s="218"/>
      <c r="AL74" s="231"/>
      <c r="AM74" s="242"/>
      <c r="AN74" s="213"/>
      <c r="AO74" s="218"/>
      <c r="AP74" s="231"/>
      <c r="AQ74" s="222"/>
      <c r="AR74" s="209"/>
      <c r="AS74" s="223"/>
      <c r="AT74" s="245"/>
      <c r="AU74" s="107"/>
      <c r="AV74" s="249"/>
      <c r="AW74" s="242"/>
      <c r="AX74" s="213"/>
      <c r="AY74" s="245"/>
      <c r="AZ74" s="107"/>
      <c r="BA74" s="249"/>
      <c r="BB74" s="242"/>
      <c r="BC74" s="213"/>
      <c r="BD74" s="245"/>
      <c r="BE74" s="107"/>
      <c r="BF74" s="249"/>
      <c r="BG74" s="242"/>
      <c r="BH74" s="107"/>
      <c r="BI74" s="213"/>
      <c r="BJ74" s="245"/>
      <c r="BK74" s="107"/>
      <c r="BL74" s="249"/>
      <c r="BM74" s="242"/>
      <c r="BN74" s="107"/>
      <c r="BO74" s="107"/>
      <c r="BP74" s="213"/>
      <c r="BQ74" s="245"/>
      <c r="BR74" s="249"/>
      <c r="BS74" s="242"/>
      <c r="BT74" s="213"/>
      <c r="BU74" s="245"/>
      <c r="BV74" s="107"/>
      <c r="BW74" s="249"/>
      <c r="BX74" s="242"/>
      <c r="BY74" s="213"/>
      <c r="BZ74" s="269"/>
      <c r="CA74" s="249"/>
      <c r="CB74" s="242"/>
      <c r="CC74" s="107"/>
      <c r="CD74" s="213"/>
      <c r="CE74" s="245"/>
      <c r="CF74" s="249"/>
      <c r="CG74" s="242"/>
      <c r="CH74" s="213"/>
      <c r="CI74" s="245"/>
      <c r="CJ74" s="249"/>
      <c r="CK74" s="242"/>
      <c r="CL74" s="213"/>
      <c r="CM74" s="245"/>
      <c r="CN74" s="249"/>
      <c r="CO74" s="242"/>
      <c r="CP74" s="213"/>
      <c r="CQ74" s="245"/>
      <c r="CR74" s="249"/>
      <c r="CS74" s="242"/>
      <c r="CT74" s="213"/>
    </row>
    <row r="75" spans="1:98" ht="12.75">
      <c r="A75" s="29">
        <v>40507</v>
      </c>
      <c r="B75" s="184"/>
      <c r="C75" s="173"/>
      <c r="D75" s="192"/>
      <c r="E75" s="184"/>
      <c r="F75" s="185"/>
      <c r="G75" s="227"/>
      <c r="H75" s="192"/>
      <c r="I75" s="184"/>
      <c r="J75" s="185"/>
      <c r="K75" s="227"/>
      <c r="L75" s="192"/>
      <c r="M75" s="222"/>
      <c r="N75" s="223"/>
      <c r="O75" s="218"/>
      <c r="P75" s="209"/>
      <c r="Q75" s="231"/>
      <c r="R75" s="222"/>
      <c r="S75" s="223"/>
      <c r="T75" s="218"/>
      <c r="U75" s="231"/>
      <c r="V75" s="222"/>
      <c r="W75" s="209"/>
      <c r="X75" s="223"/>
      <c r="Y75" s="218"/>
      <c r="Z75" s="238"/>
      <c r="AA75" s="222"/>
      <c r="AB75" s="223"/>
      <c r="AC75" s="218"/>
      <c r="AD75" s="231"/>
      <c r="AE75" s="222"/>
      <c r="AF75" s="223"/>
      <c r="AG75" s="218"/>
      <c r="AH75" s="231"/>
      <c r="AI75" s="222"/>
      <c r="AJ75" s="223"/>
      <c r="AK75" s="218"/>
      <c r="AL75" s="231"/>
      <c r="AM75" s="242"/>
      <c r="AN75" s="213"/>
      <c r="AO75" s="218"/>
      <c r="AP75" s="231"/>
      <c r="AQ75" s="222"/>
      <c r="AR75" s="209"/>
      <c r="AS75" s="223"/>
      <c r="AT75" s="245"/>
      <c r="AU75" s="107"/>
      <c r="AV75" s="249"/>
      <c r="AW75" s="242"/>
      <c r="AX75" s="213"/>
      <c r="AY75" s="245"/>
      <c r="AZ75" s="107"/>
      <c r="BA75" s="249"/>
      <c r="BB75" s="242"/>
      <c r="BC75" s="213"/>
      <c r="BD75" s="245"/>
      <c r="BE75" s="107"/>
      <c r="BF75" s="249"/>
      <c r="BG75" s="242"/>
      <c r="BH75" s="107"/>
      <c r="BI75" s="213"/>
      <c r="BJ75" s="245"/>
      <c r="BK75" s="107"/>
      <c r="BL75" s="249"/>
      <c r="BM75" s="242"/>
      <c r="BN75" s="107"/>
      <c r="BO75" s="107"/>
      <c r="BP75" s="213"/>
      <c r="BQ75" s="245"/>
      <c r="BR75" s="249"/>
      <c r="BS75" s="242"/>
      <c r="BT75" s="213"/>
      <c r="BU75" s="245"/>
      <c r="BV75" s="107"/>
      <c r="BW75" s="249"/>
      <c r="BX75" s="242"/>
      <c r="BY75" s="213"/>
      <c r="BZ75" s="269"/>
      <c r="CA75" s="249"/>
      <c r="CB75" s="242"/>
      <c r="CC75" s="107"/>
      <c r="CD75" s="213"/>
      <c r="CE75" s="245"/>
      <c r="CF75" s="249"/>
      <c r="CG75" s="242"/>
      <c r="CH75" s="213"/>
      <c r="CI75" s="245"/>
      <c r="CJ75" s="249"/>
      <c r="CK75" s="242"/>
      <c r="CL75" s="213"/>
      <c r="CM75" s="245"/>
      <c r="CN75" s="249"/>
      <c r="CO75" s="242"/>
      <c r="CP75" s="213"/>
      <c r="CQ75" s="245"/>
      <c r="CR75" s="249"/>
      <c r="CS75" s="242"/>
      <c r="CT75" s="213"/>
    </row>
    <row r="76" spans="1:98" ht="13.5" thickBot="1">
      <c r="A76" s="30">
        <v>40537</v>
      </c>
      <c r="B76" s="2"/>
      <c r="C76" s="186"/>
      <c r="D76" s="193"/>
      <c r="E76" s="2"/>
      <c r="F76" s="3"/>
      <c r="G76" s="31"/>
      <c r="H76" s="193"/>
      <c r="I76" s="2"/>
      <c r="J76" s="3"/>
      <c r="K76" s="31"/>
      <c r="L76" s="193"/>
      <c r="M76" s="4"/>
      <c r="N76" s="5"/>
      <c r="O76" s="219"/>
      <c r="P76" s="6"/>
      <c r="Q76" s="232"/>
      <c r="R76" s="4"/>
      <c r="S76" s="5"/>
      <c r="T76" s="219"/>
      <c r="U76" s="232"/>
      <c r="V76" s="4"/>
      <c r="W76" s="6"/>
      <c r="X76" s="5"/>
      <c r="Y76" s="219"/>
      <c r="Z76" s="239"/>
      <c r="AA76" s="4"/>
      <c r="AB76" s="5"/>
      <c r="AC76" s="219"/>
      <c r="AD76" s="232"/>
      <c r="AE76" s="4"/>
      <c r="AF76" s="5"/>
      <c r="AG76" s="219"/>
      <c r="AH76" s="232"/>
      <c r="AI76" s="4"/>
      <c r="AJ76" s="5"/>
      <c r="AK76" s="219"/>
      <c r="AL76" s="232"/>
      <c r="AM76" s="7"/>
      <c r="AN76" s="8"/>
      <c r="AO76" s="219"/>
      <c r="AP76" s="232"/>
      <c r="AQ76" s="4"/>
      <c r="AR76" s="6"/>
      <c r="AS76" s="5"/>
      <c r="AT76" s="79"/>
      <c r="AU76" s="214"/>
      <c r="AV76" s="13"/>
      <c r="AW76" s="7"/>
      <c r="AX76" s="8"/>
      <c r="AY76" s="79"/>
      <c r="AZ76" s="214"/>
      <c r="BA76" s="13"/>
      <c r="BB76" s="7"/>
      <c r="BC76" s="8"/>
      <c r="BD76" s="79"/>
      <c r="BE76" s="214"/>
      <c r="BF76" s="13"/>
      <c r="BG76" s="7"/>
      <c r="BH76" s="214"/>
      <c r="BI76" s="8"/>
      <c r="BJ76" s="79"/>
      <c r="BK76" s="214"/>
      <c r="BL76" s="13"/>
      <c r="BM76" s="7"/>
      <c r="BN76" s="214"/>
      <c r="BO76" s="214"/>
      <c r="BP76" s="8"/>
      <c r="BQ76" s="79"/>
      <c r="BR76" s="13"/>
      <c r="BS76" s="7"/>
      <c r="BT76" s="8"/>
      <c r="BU76" s="79"/>
      <c r="BV76" s="214"/>
      <c r="BW76" s="13"/>
      <c r="BX76" s="7"/>
      <c r="BY76" s="8"/>
      <c r="BZ76" s="163"/>
      <c r="CA76" s="13"/>
      <c r="CB76" s="7"/>
      <c r="CC76" s="214"/>
      <c r="CD76" s="8"/>
      <c r="CE76" s="79"/>
      <c r="CF76" s="13"/>
      <c r="CG76" s="7"/>
      <c r="CH76" s="8"/>
      <c r="CI76" s="79"/>
      <c r="CJ76" s="13"/>
      <c r="CK76" s="7"/>
      <c r="CL76" s="8"/>
      <c r="CM76" s="79"/>
      <c r="CN76" s="13"/>
      <c r="CO76" s="7"/>
      <c r="CP76" s="8"/>
      <c r="CQ76" s="79"/>
      <c r="CR76" s="13"/>
      <c r="CS76" s="7"/>
      <c r="CT76" s="8"/>
    </row>
  </sheetData>
  <mergeCells count="87">
    <mergeCell ref="CG1:CH1"/>
    <mergeCell ref="CG2:CH2"/>
    <mergeCell ref="CQ1:CR1"/>
    <mergeCell ref="CQ2:CR2"/>
    <mergeCell ref="CI1:CJ1"/>
    <mergeCell ref="CI2:CJ2"/>
    <mergeCell ref="CK1:CL1"/>
    <mergeCell ref="CK2:CL2"/>
    <mergeCell ref="CB1:CD1"/>
    <mergeCell ref="CB2:CD2"/>
    <mergeCell ref="CE1:CF1"/>
    <mergeCell ref="CE2:CF2"/>
    <mergeCell ref="CS1:CT1"/>
    <mergeCell ref="CS2:CT2"/>
    <mergeCell ref="CM1:CN1"/>
    <mergeCell ref="CM2:CN2"/>
    <mergeCell ref="CO1:CP1"/>
    <mergeCell ref="CO2:CP2"/>
    <mergeCell ref="BZ1:CA1"/>
    <mergeCell ref="BZ2:CA2"/>
    <mergeCell ref="BQ1:BR1"/>
    <mergeCell ref="BQ2:BR2"/>
    <mergeCell ref="BS1:BT1"/>
    <mergeCell ref="BS2:BT2"/>
    <mergeCell ref="BU1:BW1"/>
    <mergeCell ref="BU2:BW2"/>
    <mergeCell ref="BX1:BY1"/>
    <mergeCell ref="BX2:BY2"/>
    <mergeCell ref="AC1:AD1"/>
    <mergeCell ref="AC2:AD2"/>
    <mergeCell ref="A1:A3"/>
    <mergeCell ref="O3:P3"/>
    <mergeCell ref="E2:F2"/>
    <mergeCell ref="O1:Q1"/>
    <mergeCell ref="O2:Q2"/>
    <mergeCell ref="I1:J1"/>
    <mergeCell ref="M1:N1"/>
    <mergeCell ref="M2:N2"/>
    <mergeCell ref="AT1:AV1"/>
    <mergeCell ref="AT2:AV2"/>
    <mergeCell ref="AQ2:AS2"/>
    <mergeCell ref="AQ1:AS1"/>
    <mergeCell ref="B2:D2"/>
    <mergeCell ref="G2:H2"/>
    <mergeCell ref="I2:J2"/>
    <mergeCell ref="K2:L2"/>
    <mergeCell ref="G1:H1"/>
    <mergeCell ref="B1:D1"/>
    <mergeCell ref="E1:F1"/>
    <mergeCell ref="K1:L1"/>
    <mergeCell ref="R1:S1"/>
    <mergeCell ref="R2:S2"/>
    <mergeCell ref="V1:X1"/>
    <mergeCell ref="V2:X2"/>
    <mergeCell ref="T1:U1"/>
    <mergeCell ref="T2:U2"/>
    <mergeCell ref="AO1:AP1"/>
    <mergeCell ref="AO2:AP2"/>
    <mergeCell ref="AI2:AJ2"/>
    <mergeCell ref="V3:W3"/>
    <mergeCell ref="Y1:Z1"/>
    <mergeCell ref="Y2:Z2"/>
    <mergeCell ref="AM1:AN1"/>
    <mergeCell ref="AM2:AN2"/>
    <mergeCell ref="AA1:AB1"/>
    <mergeCell ref="AA2:AB2"/>
    <mergeCell ref="AE1:AF1"/>
    <mergeCell ref="AI1:AJ1"/>
    <mergeCell ref="AK1:AL1"/>
    <mergeCell ref="AK2:AL2"/>
    <mergeCell ref="AE2:AF2"/>
    <mergeCell ref="AG1:AH1"/>
    <mergeCell ref="AG2:AH2"/>
    <mergeCell ref="AW2:AX2"/>
    <mergeCell ref="AW1:AX1"/>
    <mergeCell ref="AY2:BA2"/>
    <mergeCell ref="AY1:BA1"/>
    <mergeCell ref="BB1:BC1"/>
    <mergeCell ref="BB2:BC2"/>
    <mergeCell ref="BJ2:BL2"/>
    <mergeCell ref="BM1:BP1"/>
    <mergeCell ref="BD1:BF1"/>
    <mergeCell ref="BD2:BF2"/>
    <mergeCell ref="BG1:BI1"/>
    <mergeCell ref="BG2:BI2"/>
    <mergeCell ref="BM2:BP2"/>
    <mergeCell ref="BJ1:BL1"/>
  </mergeCells>
  <printOptions/>
  <pageMargins left="0.2" right="0.23" top="0.68" bottom="1" header="0.5" footer="0.5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92"/>
  <sheetViews>
    <sheetView zoomScale="75" zoomScaleNormal="75" workbookViewId="0" topLeftCell="A1">
      <pane ySplit="3" topLeftCell="BM58" activePane="bottomLeft" state="frozen"/>
      <selection pane="topLeft" activeCell="A1" sqref="A1"/>
      <selection pane="bottomLeft" activeCell="K3" sqref="K3"/>
    </sheetView>
  </sheetViews>
  <sheetFormatPr defaultColWidth="9.140625" defaultRowHeight="12.75" outlineLevelRow="1" outlineLevelCol="1"/>
  <cols>
    <col min="1" max="1" width="9.8515625" style="0" bestFit="1" customWidth="1"/>
    <col min="2" max="2" width="14.28125" style="0" customWidth="1"/>
    <col min="3" max="3" width="15.140625" style="0" customWidth="1"/>
    <col min="4" max="4" width="12.8515625" style="0" customWidth="1" outlineLevel="1"/>
    <col min="5" max="5" width="13.140625" style="0" customWidth="1"/>
    <col min="6" max="6" width="11.421875" style="0" customWidth="1" outlineLevel="1"/>
    <col min="7" max="7" width="11.28125" style="0" customWidth="1" outlineLevel="1"/>
    <col min="8" max="8" width="10.57421875" style="0" customWidth="1" outlineLevel="1"/>
    <col min="9" max="9" width="12.00390625" style="0" customWidth="1" outlineLevel="1"/>
    <col min="10" max="11" width="10.28125" style="0" customWidth="1" outlineLevel="1"/>
    <col min="12" max="12" width="13.00390625" style="0" customWidth="1" outlineLevel="1"/>
    <col min="13" max="14" width="11.57421875" style="0" customWidth="1" outlineLevel="1"/>
    <col min="15" max="15" width="12.8515625" style="0" customWidth="1"/>
    <col min="16" max="17" width="11.140625" style="0" customWidth="1" outlineLevel="1"/>
    <col min="18" max="18" width="11.8515625" style="0" customWidth="1" outlineLevel="1"/>
    <col min="19" max="19" width="11.57421875" style="0" customWidth="1" outlineLevel="1"/>
    <col min="20" max="23" width="10.421875" style="0" customWidth="1" outlineLevel="1"/>
    <col min="24" max="24" width="10.28125" style="0" customWidth="1" outlineLevel="1"/>
    <col min="25" max="25" width="10.57421875" style="0" customWidth="1" outlineLevel="1"/>
    <col min="26" max="26" width="11.57421875" style="0" customWidth="1" outlineLevel="1"/>
    <col min="27" max="27" width="9.28125" style="0" customWidth="1" outlineLevel="1"/>
    <col min="28" max="28" width="10.00390625" style="0" customWidth="1" outlineLevel="1"/>
    <col min="29" max="29" width="10.421875" style="0" customWidth="1" outlineLevel="1"/>
    <col min="30" max="30" width="11.140625" style="0" customWidth="1" outlineLevel="1"/>
    <col min="31" max="31" width="10.421875" style="0" customWidth="1" outlineLevel="1"/>
    <col min="32" max="32" width="11.57421875" style="0" customWidth="1" outlineLevel="1"/>
    <col min="33" max="34" width="10.421875" style="0" customWidth="1" outlineLevel="1"/>
    <col min="35" max="38" width="12.8515625" style="0" customWidth="1" outlineLevel="1"/>
    <col min="39" max="39" width="11.7109375" style="0" customWidth="1" outlineLevel="1"/>
    <col min="40" max="40" width="12.8515625" style="0" customWidth="1" outlineLevel="1"/>
    <col min="41" max="44" width="11.7109375" style="0" customWidth="1" outlineLevel="1"/>
    <col min="45" max="45" width="13.00390625" style="0" customWidth="1"/>
    <col min="46" max="46" width="13.421875" style="0" customWidth="1" outlineLevel="1"/>
    <col min="47" max="47" width="11.7109375" style="0" customWidth="1" outlineLevel="1"/>
    <col min="48" max="48" width="12.140625" style="0" customWidth="1"/>
    <col min="49" max="49" width="11.57421875" style="0" customWidth="1" outlineLevel="1"/>
  </cols>
  <sheetData>
    <row r="1" spans="1:2" ht="16.5" customHeight="1">
      <c r="A1" s="412" t="s">
        <v>113</v>
      </c>
      <c r="B1" s="413"/>
    </row>
    <row r="2" spans="4:53" ht="15">
      <c r="D2" s="119" t="s">
        <v>97</v>
      </c>
      <c r="F2" s="411" t="s">
        <v>98</v>
      </c>
      <c r="G2" s="411"/>
      <c r="H2" s="411"/>
      <c r="I2" s="411"/>
      <c r="J2" s="411"/>
      <c r="K2" s="411"/>
      <c r="L2" s="411"/>
      <c r="M2" s="411"/>
      <c r="N2" s="136"/>
      <c r="P2" s="411" t="s">
        <v>100</v>
      </c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136"/>
      <c r="AK2" s="136"/>
      <c r="AL2" s="136"/>
      <c r="AM2" s="136"/>
      <c r="AN2" s="136"/>
      <c r="AO2" s="136"/>
      <c r="AP2" s="136"/>
      <c r="AQ2" s="136"/>
      <c r="AR2" s="136"/>
      <c r="AT2" s="411" t="s">
        <v>99</v>
      </c>
      <c r="AU2" s="411"/>
      <c r="AV2" s="120"/>
      <c r="AW2" s="140" t="s">
        <v>112</v>
      </c>
      <c r="AX2" s="120"/>
      <c r="AY2" s="120"/>
      <c r="AZ2" s="120"/>
      <c r="BA2" s="120"/>
    </row>
    <row r="3" spans="1:50" ht="61.5" customHeight="1">
      <c r="A3" s="123"/>
      <c r="B3" s="126" t="s">
        <v>28</v>
      </c>
      <c r="C3" s="128" t="s">
        <v>103</v>
      </c>
      <c r="D3" s="141" t="s">
        <v>68</v>
      </c>
      <c r="E3" s="128" t="s">
        <v>104</v>
      </c>
      <c r="F3" s="141" t="s">
        <v>67</v>
      </c>
      <c r="G3" s="141" t="s">
        <v>66</v>
      </c>
      <c r="H3" s="141" t="s">
        <v>70</v>
      </c>
      <c r="I3" s="141" t="s">
        <v>75</v>
      </c>
      <c r="J3" s="141" t="s">
        <v>83</v>
      </c>
      <c r="K3" s="141" t="s">
        <v>92</v>
      </c>
      <c r="L3" s="141" t="s">
        <v>94</v>
      </c>
      <c r="M3" s="141" t="s">
        <v>95</v>
      </c>
      <c r="N3" s="141" t="s">
        <v>127</v>
      </c>
      <c r="O3" s="128" t="s">
        <v>105</v>
      </c>
      <c r="P3" s="141" t="s">
        <v>71</v>
      </c>
      <c r="Q3" s="141" t="s">
        <v>72</v>
      </c>
      <c r="R3" s="141" t="s">
        <v>73</v>
      </c>
      <c r="S3" s="141" t="s">
        <v>74</v>
      </c>
      <c r="T3" s="141" t="s">
        <v>78</v>
      </c>
      <c r="U3" s="141" t="s">
        <v>79</v>
      </c>
      <c r="V3" s="141" t="s">
        <v>80</v>
      </c>
      <c r="W3" s="141" t="s">
        <v>81</v>
      </c>
      <c r="X3" s="141" t="s">
        <v>76</v>
      </c>
      <c r="Y3" s="141" t="s">
        <v>77</v>
      </c>
      <c r="Z3" s="141" t="s">
        <v>82</v>
      </c>
      <c r="AA3" s="141" t="s">
        <v>84</v>
      </c>
      <c r="AB3" s="141" t="s">
        <v>90</v>
      </c>
      <c r="AC3" s="141" t="s">
        <v>91</v>
      </c>
      <c r="AD3" s="141" t="s">
        <v>85</v>
      </c>
      <c r="AE3" s="141" t="s">
        <v>86</v>
      </c>
      <c r="AF3" s="141" t="s">
        <v>87</v>
      </c>
      <c r="AG3" s="141" t="s">
        <v>88</v>
      </c>
      <c r="AH3" s="141" t="s">
        <v>93</v>
      </c>
      <c r="AI3" s="141" t="s">
        <v>96</v>
      </c>
      <c r="AJ3" s="141" t="s">
        <v>118</v>
      </c>
      <c r="AK3" s="141" t="s">
        <v>120</v>
      </c>
      <c r="AL3" s="141" t="s">
        <v>116</v>
      </c>
      <c r="AM3" s="141" t="s">
        <v>109</v>
      </c>
      <c r="AN3" s="141" t="s">
        <v>125</v>
      </c>
      <c r="AO3" s="141" t="s">
        <v>124</v>
      </c>
      <c r="AP3" s="141" t="s">
        <v>110</v>
      </c>
      <c r="AQ3" s="141" t="s">
        <v>138</v>
      </c>
      <c r="AR3" s="141" t="s">
        <v>122</v>
      </c>
      <c r="AS3" s="128" t="s">
        <v>106</v>
      </c>
      <c r="AT3" s="141" t="s">
        <v>69</v>
      </c>
      <c r="AU3" s="141" t="s">
        <v>89</v>
      </c>
      <c r="AV3" s="128" t="s">
        <v>111</v>
      </c>
      <c r="AW3" s="141" t="s">
        <v>107</v>
      </c>
      <c r="AX3" s="118"/>
    </row>
    <row r="4" spans="1:49" ht="15" customHeight="1" outlineLevel="1">
      <c r="A4" s="124">
        <v>38322</v>
      </c>
      <c r="B4" s="127">
        <f aca="true" t="shared" si="0" ref="B4:B35">C4+E4+O4+AS4+AV4</f>
        <v>0</v>
      </c>
      <c r="C4" s="125">
        <f aca="true" t="shared" si="1" ref="C4:C26">SUM(D4)</f>
        <v>0</v>
      </c>
      <c r="D4" s="121">
        <f>Графики!E4</f>
        <v>0</v>
      </c>
      <c r="E4" s="125">
        <f>SUM(F4:N4)</f>
        <v>0</v>
      </c>
      <c r="F4" s="121">
        <f>Графики!G4</f>
        <v>0</v>
      </c>
      <c r="G4" s="121">
        <f>Графики!I4</f>
        <v>0</v>
      </c>
      <c r="H4" s="121">
        <f>Графики!K4</f>
        <v>0</v>
      </c>
      <c r="I4" s="121">
        <f>Графики!T4</f>
        <v>0</v>
      </c>
      <c r="J4" s="121">
        <f>Графики!AO4</f>
        <v>0</v>
      </c>
      <c r="K4" s="121">
        <f>Графики!AW4</f>
        <v>0</v>
      </c>
      <c r="L4" s="121">
        <f>Графики!BO4</f>
        <v>0</v>
      </c>
      <c r="M4" s="121">
        <f>Графики!BS4</f>
        <v>0</v>
      </c>
      <c r="N4" s="121">
        <f>Графики!BX4</f>
        <v>0</v>
      </c>
      <c r="O4" s="125">
        <f>SUM(P4:AR4)</f>
        <v>0</v>
      </c>
      <c r="P4" s="121">
        <f>Графики!M4</f>
        <v>0</v>
      </c>
      <c r="Q4" s="121">
        <f>Графики!P4</f>
        <v>0</v>
      </c>
      <c r="R4" s="121">
        <f>Графики!R4</f>
        <v>0</v>
      </c>
      <c r="S4" s="121">
        <f>Графики!V4+Графики!W4</f>
        <v>0</v>
      </c>
      <c r="T4" s="121">
        <f>Графики!Y4</f>
        <v>0</v>
      </c>
      <c r="U4" s="121">
        <f>Графики!AA4</f>
        <v>0</v>
      </c>
      <c r="V4" s="121">
        <f>Графики!AC4</f>
        <v>0</v>
      </c>
      <c r="W4" s="121">
        <f>Графики!AE4</f>
        <v>0</v>
      </c>
      <c r="X4" s="121">
        <f>Графики!AG4</f>
        <v>0</v>
      </c>
      <c r="Y4" s="121">
        <f>Графики!AI4</f>
        <v>0</v>
      </c>
      <c r="Z4" s="121">
        <f>Графики!AK4</f>
        <v>0</v>
      </c>
      <c r="AA4" s="121">
        <f>Графики!AM4</f>
        <v>0</v>
      </c>
      <c r="AB4" s="121">
        <f>Графики!AU4</f>
        <v>0</v>
      </c>
      <c r="AC4" s="121">
        <f>Графики!AZ4</f>
        <v>0</v>
      </c>
      <c r="AD4" s="121">
        <f>Графики!BB4</f>
        <v>0</v>
      </c>
      <c r="AE4" s="121">
        <f>Графики!BE4</f>
        <v>0</v>
      </c>
      <c r="AF4" s="121">
        <f>Графики!BH4</f>
        <v>0</v>
      </c>
      <c r="AG4" s="121">
        <f>Графики!BK4</f>
        <v>0</v>
      </c>
      <c r="AH4" s="121">
        <f>Графики!BQ4</f>
        <v>0</v>
      </c>
      <c r="AI4" s="121">
        <f>Графики!BV4</f>
        <v>0</v>
      </c>
      <c r="AJ4" s="121">
        <f>Графики!CC4</f>
        <v>0</v>
      </c>
      <c r="AK4" s="121">
        <f>Графики!CE4</f>
        <v>0</v>
      </c>
      <c r="AL4" s="121">
        <f>Графики!CG4</f>
        <v>0</v>
      </c>
      <c r="AM4" s="121">
        <f>Графики!CI4</f>
        <v>0</v>
      </c>
      <c r="AN4" s="121">
        <f>Графики!CK4</f>
        <v>0</v>
      </c>
      <c r="AO4" s="121">
        <f>Графики!CM4</f>
        <v>0</v>
      </c>
      <c r="AP4" s="121">
        <f>Графики!CO4</f>
        <v>0</v>
      </c>
      <c r="AQ4" s="121">
        <f>Графики!CQ4</f>
        <v>0</v>
      </c>
      <c r="AR4" s="121">
        <f>Графики!CS4</f>
        <v>0</v>
      </c>
      <c r="AS4" s="125">
        <f aca="true" t="shared" si="2" ref="AS4:AS26">SUM(AT4:AU4)</f>
        <v>0</v>
      </c>
      <c r="AT4" s="121">
        <f>Графики!C4</f>
        <v>0</v>
      </c>
      <c r="AU4" s="121">
        <f>Графики!AR4</f>
        <v>0</v>
      </c>
      <c r="AV4" s="125">
        <f>SUM(AW4)</f>
        <v>0</v>
      </c>
      <c r="AW4" s="121">
        <f>Графики!BZ4</f>
        <v>0</v>
      </c>
    </row>
    <row r="5" spans="1:49" ht="15" customHeight="1" outlineLevel="1">
      <c r="A5" s="124">
        <v>38353</v>
      </c>
      <c r="B5" s="127">
        <f t="shared" si="0"/>
        <v>214163.13</v>
      </c>
      <c r="C5" s="125">
        <f t="shared" si="1"/>
        <v>0</v>
      </c>
      <c r="D5" s="121">
        <f>Графики!E5</f>
        <v>0</v>
      </c>
      <c r="E5" s="125">
        <f aca="true" t="shared" si="3" ref="E5:E64">SUM(F5:N5)</f>
        <v>214163.13</v>
      </c>
      <c r="F5" s="121">
        <f>Графики!G5</f>
        <v>180197.55</v>
      </c>
      <c r="G5" s="121">
        <f>Графики!I5</f>
        <v>33965.58</v>
      </c>
      <c r="H5" s="121">
        <f>Графики!K5</f>
        <v>0</v>
      </c>
      <c r="I5" s="121">
        <f>Графики!T5</f>
        <v>0</v>
      </c>
      <c r="J5" s="121">
        <f>Графики!AO5</f>
        <v>0</v>
      </c>
      <c r="K5" s="121">
        <f>Графики!AW5</f>
        <v>0</v>
      </c>
      <c r="L5" s="121">
        <f>Графики!BO5</f>
        <v>0</v>
      </c>
      <c r="M5" s="121">
        <f>Графики!BS5</f>
        <v>0</v>
      </c>
      <c r="N5" s="121">
        <f>Графики!BX5</f>
        <v>0</v>
      </c>
      <c r="O5" s="125">
        <f aca="true" t="shared" si="4" ref="O5:O64">SUM(P5:AR5)</f>
        <v>0</v>
      </c>
      <c r="P5" s="121">
        <f>Графики!M5</f>
        <v>0</v>
      </c>
      <c r="Q5" s="121">
        <f>Графики!P5</f>
        <v>0</v>
      </c>
      <c r="R5" s="121">
        <f>Графики!R5</f>
        <v>0</v>
      </c>
      <c r="S5" s="121">
        <f>Графики!V5+Графики!W5</f>
        <v>0</v>
      </c>
      <c r="T5" s="121">
        <f>Графики!Y5</f>
        <v>0</v>
      </c>
      <c r="U5" s="121">
        <f>Графики!AA5</f>
        <v>0</v>
      </c>
      <c r="V5" s="121">
        <f>Графики!AC5</f>
        <v>0</v>
      </c>
      <c r="W5" s="121">
        <f>Графики!AE5</f>
        <v>0</v>
      </c>
      <c r="X5" s="121">
        <f>Графики!AG5</f>
        <v>0</v>
      </c>
      <c r="Y5" s="121">
        <f>Графики!AI5</f>
        <v>0</v>
      </c>
      <c r="Z5" s="121">
        <f>Графики!AK5</f>
        <v>0</v>
      </c>
      <c r="AA5" s="121">
        <f>Графики!AM5</f>
        <v>0</v>
      </c>
      <c r="AB5" s="121">
        <f>Графики!AU5</f>
        <v>0</v>
      </c>
      <c r="AC5" s="121">
        <f>Графики!AZ5</f>
        <v>0</v>
      </c>
      <c r="AD5" s="121">
        <f>Графики!BB5</f>
        <v>0</v>
      </c>
      <c r="AE5" s="121">
        <f>Графики!BE5</f>
        <v>0</v>
      </c>
      <c r="AF5" s="121">
        <f>Графики!BH5</f>
        <v>0</v>
      </c>
      <c r="AG5" s="121">
        <f>Графики!BK5</f>
        <v>0</v>
      </c>
      <c r="AH5" s="121">
        <f>Графики!BQ5</f>
        <v>0</v>
      </c>
      <c r="AI5" s="121">
        <f>Графики!BV5</f>
        <v>0</v>
      </c>
      <c r="AJ5" s="121">
        <f>Графики!CC5</f>
        <v>0</v>
      </c>
      <c r="AK5" s="121">
        <f>Графики!CE5</f>
        <v>0</v>
      </c>
      <c r="AL5" s="121">
        <f>Графики!CG5</f>
        <v>0</v>
      </c>
      <c r="AM5" s="121">
        <f>Графики!CI5</f>
        <v>0</v>
      </c>
      <c r="AN5" s="121">
        <f>Графики!CK5</f>
        <v>0</v>
      </c>
      <c r="AO5" s="121">
        <f>Графики!CM5</f>
        <v>0</v>
      </c>
      <c r="AP5" s="121">
        <f>Графики!CO5</f>
        <v>0</v>
      </c>
      <c r="AQ5" s="121">
        <f>Графики!CQ5</f>
        <v>0</v>
      </c>
      <c r="AR5" s="121">
        <f>Графики!CS5</f>
        <v>0</v>
      </c>
      <c r="AS5" s="125">
        <f t="shared" si="2"/>
        <v>0</v>
      </c>
      <c r="AT5" s="121">
        <f>Графики!C5</f>
        <v>0</v>
      </c>
      <c r="AU5" s="121">
        <f>Графики!AR5</f>
        <v>0</v>
      </c>
      <c r="AV5" s="125">
        <f aca="true" t="shared" si="5" ref="AV5:AV64">SUM(AW5)</f>
        <v>0</v>
      </c>
      <c r="AW5" s="121">
        <f>Графики!BZ5</f>
        <v>0</v>
      </c>
    </row>
    <row r="6" spans="1:49" ht="15" customHeight="1" outlineLevel="1">
      <c r="A6" s="124">
        <v>38384</v>
      </c>
      <c r="B6" s="127">
        <f t="shared" si="0"/>
        <v>30179.75</v>
      </c>
      <c r="C6" s="125">
        <f t="shared" si="1"/>
        <v>0</v>
      </c>
      <c r="D6" s="121">
        <f>Графики!E6</f>
        <v>0</v>
      </c>
      <c r="E6" s="125">
        <f t="shared" si="3"/>
        <v>30179.75</v>
      </c>
      <c r="F6" s="121">
        <f>Графики!G6</f>
        <v>30179.75</v>
      </c>
      <c r="G6" s="121">
        <f>Графики!I6</f>
        <v>0</v>
      </c>
      <c r="H6" s="121">
        <f>Графики!K6</f>
        <v>0</v>
      </c>
      <c r="I6" s="121">
        <f>Графики!T6</f>
        <v>0</v>
      </c>
      <c r="J6" s="121">
        <f>Графики!AO6</f>
        <v>0</v>
      </c>
      <c r="K6" s="121">
        <f>Графики!AW6</f>
        <v>0</v>
      </c>
      <c r="L6" s="121">
        <f>Графики!BO6</f>
        <v>0</v>
      </c>
      <c r="M6" s="121">
        <f>Графики!BS6</f>
        <v>0</v>
      </c>
      <c r="N6" s="121">
        <f>Графики!BX6</f>
        <v>0</v>
      </c>
      <c r="O6" s="125">
        <f t="shared" si="4"/>
        <v>0</v>
      </c>
      <c r="P6" s="121">
        <f>Графики!M6</f>
        <v>0</v>
      </c>
      <c r="Q6" s="121">
        <f>Графики!P6</f>
        <v>0</v>
      </c>
      <c r="R6" s="121">
        <f>Графики!R6</f>
        <v>0</v>
      </c>
      <c r="S6" s="121">
        <f>Графики!V6+Графики!W6</f>
        <v>0</v>
      </c>
      <c r="T6" s="121">
        <f>Графики!Y6</f>
        <v>0</v>
      </c>
      <c r="U6" s="121">
        <f>Графики!AA6</f>
        <v>0</v>
      </c>
      <c r="V6" s="121">
        <f>Графики!AC6</f>
        <v>0</v>
      </c>
      <c r="W6" s="121">
        <f>Графики!AE6</f>
        <v>0</v>
      </c>
      <c r="X6" s="121">
        <f>Графики!AG6</f>
        <v>0</v>
      </c>
      <c r="Y6" s="121">
        <f>Графики!AI6</f>
        <v>0</v>
      </c>
      <c r="Z6" s="121">
        <f>Графики!AK6</f>
        <v>0</v>
      </c>
      <c r="AA6" s="121">
        <f>Графики!AM6</f>
        <v>0</v>
      </c>
      <c r="AB6" s="121">
        <f>Графики!AU6</f>
        <v>0</v>
      </c>
      <c r="AC6" s="121">
        <f>Графики!AZ6</f>
        <v>0</v>
      </c>
      <c r="AD6" s="121">
        <f>Графики!BB6</f>
        <v>0</v>
      </c>
      <c r="AE6" s="121">
        <f>Графики!BE6</f>
        <v>0</v>
      </c>
      <c r="AF6" s="121">
        <f>Графики!BH6</f>
        <v>0</v>
      </c>
      <c r="AG6" s="121">
        <f>Графики!BK6</f>
        <v>0</v>
      </c>
      <c r="AH6" s="121">
        <f>Графики!BQ6</f>
        <v>0</v>
      </c>
      <c r="AI6" s="121">
        <f>Графики!BV6</f>
        <v>0</v>
      </c>
      <c r="AJ6" s="121">
        <f>Графики!CC6</f>
        <v>0</v>
      </c>
      <c r="AK6" s="121">
        <f>Графики!CE6</f>
        <v>0</v>
      </c>
      <c r="AL6" s="121">
        <f>Графики!CG6</f>
        <v>0</v>
      </c>
      <c r="AM6" s="121">
        <f>Графики!CI6</f>
        <v>0</v>
      </c>
      <c r="AN6" s="121">
        <f>Графики!CK6</f>
        <v>0</v>
      </c>
      <c r="AO6" s="121">
        <f>Графики!CM6</f>
        <v>0</v>
      </c>
      <c r="AP6" s="121">
        <f>Графики!CO6</f>
        <v>0</v>
      </c>
      <c r="AQ6" s="121">
        <f>Графики!CQ6</f>
        <v>0</v>
      </c>
      <c r="AR6" s="121">
        <f>Графики!CS6</f>
        <v>0</v>
      </c>
      <c r="AS6" s="125">
        <f t="shared" si="2"/>
        <v>0</v>
      </c>
      <c r="AT6" s="121">
        <f>Графики!C6</f>
        <v>0</v>
      </c>
      <c r="AU6" s="121">
        <f>Графики!AR6</f>
        <v>0</v>
      </c>
      <c r="AV6" s="125">
        <f t="shared" si="5"/>
        <v>0</v>
      </c>
      <c r="AW6" s="121">
        <f>Графики!BZ6</f>
        <v>0</v>
      </c>
    </row>
    <row r="7" spans="1:49" ht="15" customHeight="1" outlineLevel="1">
      <c r="A7" s="124">
        <v>38412</v>
      </c>
      <c r="B7" s="127">
        <f t="shared" si="0"/>
        <v>355595.74</v>
      </c>
      <c r="C7" s="125">
        <f t="shared" si="1"/>
        <v>329234.46</v>
      </c>
      <c r="D7" s="121">
        <f>Графики!E7</f>
        <v>329234.46</v>
      </c>
      <c r="E7" s="125">
        <f t="shared" si="3"/>
        <v>26361.28</v>
      </c>
      <c r="F7" s="121">
        <f>Графики!G7</f>
        <v>20672.67</v>
      </c>
      <c r="G7" s="121">
        <f>Графики!I7</f>
        <v>5688.61</v>
      </c>
      <c r="H7" s="121">
        <f>Графики!K7</f>
        <v>0</v>
      </c>
      <c r="I7" s="121">
        <f>Графики!T7</f>
        <v>0</v>
      </c>
      <c r="J7" s="121">
        <f>Графики!AO7</f>
        <v>0</v>
      </c>
      <c r="K7" s="121">
        <f>Графики!AW7</f>
        <v>0</v>
      </c>
      <c r="L7" s="121">
        <f>Графики!BO7</f>
        <v>0</v>
      </c>
      <c r="M7" s="121">
        <f>Графики!BS7</f>
        <v>0</v>
      </c>
      <c r="N7" s="121">
        <f>Графики!BX7</f>
        <v>0</v>
      </c>
      <c r="O7" s="125">
        <f t="shared" si="4"/>
        <v>0</v>
      </c>
      <c r="P7" s="121">
        <f>Графики!M7</f>
        <v>0</v>
      </c>
      <c r="Q7" s="121">
        <f>Графики!P7</f>
        <v>0</v>
      </c>
      <c r="R7" s="121">
        <f>Графики!R7</f>
        <v>0</v>
      </c>
      <c r="S7" s="121">
        <f>Графики!V7+Графики!W7</f>
        <v>0</v>
      </c>
      <c r="T7" s="121">
        <f>Графики!Y7</f>
        <v>0</v>
      </c>
      <c r="U7" s="121">
        <f>Графики!AA7</f>
        <v>0</v>
      </c>
      <c r="V7" s="121">
        <f>Графики!AC7</f>
        <v>0</v>
      </c>
      <c r="W7" s="121">
        <f>Графики!AE7</f>
        <v>0</v>
      </c>
      <c r="X7" s="121">
        <f>Графики!AG7</f>
        <v>0</v>
      </c>
      <c r="Y7" s="121">
        <f>Графики!AI7</f>
        <v>0</v>
      </c>
      <c r="Z7" s="121">
        <f>Графики!AK7</f>
        <v>0</v>
      </c>
      <c r="AA7" s="121">
        <f>Графики!AM7</f>
        <v>0</v>
      </c>
      <c r="AB7" s="121">
        <f>Графики!AU7</f>
        <v>0</v>
      </c>
      <c r="AC7" s="121">
        <f>Графики!AZ7</f>
        <v>0</v>
      </c>
      <c r="AD7" s="121">
        <f>Графики!BB7</f>
        <v>0</v>
      </c>
      <c r="AE7" s="121">
        <f>Графики!BE7</f>
        <v>0</v>
      </c>
      <c r="AF7" s="121">
        <f>Графики!BH7</f>
        <v>0</v>
      </c>
      <c r="AG7" s="121">
        <f>Графики!BK7</f>
        <v>0</v>
      </c>
      <c r="AH7" s="121">
        <f>Графики!BQ7</f>
        <v>0</v>
      </c>
      <c r="AI7" s="121">
        <f>Графики!BV7</f>
        <v>0</v>
      </c>
      <c r="AJ7" s="121">
        <f>Графики!CC7</f>
        <v>0</v>
      </c>
      <c r="AK7" s="121">
        <f>Графики!CE7</f>
        <v>0</v>
      </c>
      <c r="AL7" s="121">
        <f>Графики!CG7</f>
        <v>0</v>
      </c>
      <c r="AM7" s="121">
        <f>Графики!CI7</f>
        <v>0</v>
      </c>
      <c r="AN7" s="121">
        <f>Графики!CK7</f>
        <v>0</v>
      </c>
      <c r="AO7" s="121">
        <f>Графики!CM7</f>
        <v>0</v>
      </c>
      <c r="AP7" s="121">
        <f>Графики!CO7</f>
        <v>0</v>
      </c>
      <c r="AQ7" s="121">
        <f>Графики!CQ7</f>
        <v>0</v>
      </c>
      <c r="AR7" s="121">
        <f>Графики!CS7</f>
        <v>0</v>
      </c>
      <c r="AS7" s="125">
        <f t="shared" si="2"/>
        <v>0</v>
      </c>
      <c r="AT7" s="121">
        <f>Графики!C7</f>
        <v>0</v>
      </c>
      <c r="AU7" s="121">
        <f>Графики!AR7</f>
        <v>0</v>
      </c>
      <c r="AV7" s="125">
        <f t="shared" si="5"/>
        <v>0</v>
      </c>
      <c r="AW7" s="121">
        <f>Графики!BZ7</f>
        <v>0</v>
      </c>
    </row>
    <row r="8" spans="1:49" ht="15" customHeight="1" outlineLevel="1">
      <c r="A8" s="124">
        <v>38443</v>
      </c>
      <c r="B8" s="127">
        <f t="shared" si="0"/>
        <v>239647.91</v>
      </c>
      <c r="C8" s="125">
        <f t="shared" si="1"/>
        <v>30728.55</v>
      </c>
      <c r="D8" s="121">
        <f>Графики!E8</f>
        <v>30728.55</v>
      </c>
      <c r="E8" s="125">
        <f t="shared" si="3"/>
        <v>86618.92</v>
      </c>
      <c r="F8" s="121">
        <f>Графики!G8</f>
        <v>20415.73</v>
      </c>
      <c r="G8" s="121">
        <f>Графики!I8</f>
        <v>3735.17</v>
      </c>
      <c r="H8" s="121">
        <f>Графики!K8</f>
        <v>62468.02</v>
      </c>
      <c r="I8" s="121">
        <f>Графики!T8</f>
        <v>0</v>
      </c>
      <c r="J8" s="121">
        <f>Графики!AO8</f>
        <v>0</v>
      </c>
      <c r="K8" s="121">
        <f>Графики!AW8</f>
        <v>0</v>
      </c>
      <c r="L8" s="121">
        <f>Графики!BO8</f>
        <v>0</v>
      </c>
      <c r="M8" s="121">
        <f>Графики!BS8</f>
        <v>0</v>
      </c>
      <c r="N8" s="121">
        <f>Графики!BX8</f>
        <v>0</v>
      </c>
      <c r="O8" s="125">
        <f t="shared" si="4"/>
        <v>0</v>
      </c>
      <c r="P8" s="121">
        <f>Графики!M8</f>
        <v>0</v>
      </c>
      <c r="Q8" s="121">
        <f>Графики!P8</f>
        <v>0</v>
      </c>
      <c r="R8" s="121">
        <f>Графики!R8</f>
        <v>0</v>
      </c>
      <c r="S8" s="121">
        <f>Графики!V8+Графики!W8</f>
        <v>0</v>
      </c>
      <c r="T8" s="121">
        <f>Графики!Y8</f>
        <v>0</v>
      </c>
      <c r="U8" s="121">
        <f>Графики!AA8</f>
        <v>0</v>
      </c>
      <c r="V8" s="121">
        <f>Графики!AC8</f>
        <v>0</v>
      </c>
      <c r="W8" s="121">
        <f>Графики!AE8</f>
        <v>0</v>
      </c>
      <c r="X8" s="121">
        <f>Графики!AG8</f>
        <v>0</v>
      </c>
      <c r="Y8" s="121">
        <f>Графики!AI8</f>
        <v>0</v>
      </c>
      <c r="Z8" s="121">
        <f>Графики!AK8</f>
        <v>0</v>
      </c>
      <c r="AA8" s="121">
        <f>Графики!AM8</f>
        <v>0</v>
      </c>
      <c r="AB8" s="121">
        <f>Графики!AU8</f>
        <v>0</v>
      </c>
      <c r="AC8" s="121">
        <f>Графики!AZ8</f>
        <v>0</v>
      </c>
      <c r="AD8" s="121">
        <f>Графики!BB8</f>
        <v>0</v>
      </c>
      <c r="AE8" s="121">
        <f>Графики!BE8</f>
        <v>0</v>
      </c>
      <c r="AF8" s="121">
        <f>Графики!BH8</f>
        <v>0</v>
      </c>
      <c r="AG8" s="121">
        <f>Графики!BK8</f>
        <v>0</v>
      </c>
      <c r="AH8" s="121">
        <f>Графики!BQ8</f>
        <v>0</v>
      </c>
      <c r="AI8" s="121">
        <f>Графики!BV8</f>
        <v>0</v>
      </c>
      <c r="AJ8" s="121">
        <f>Графики!CC8</f>
        <v>0</v>
      </c>
      <c r="AK8" s="121">
        <f>Графики!CE8</f>
        <v>0</v>
      </c>
      <c r="AL8" s="121">
        <f>Графики!CG8</f>
        <v>0</v>
      </c>
      <c r="AM8" s="121">
        <f>Графики!CI8</f>
        <v>0</v>
      </c>
      <c r="AN8" s="121">
        <f>Графики!CK8</f>
        <v>0</v>
      </c>
      <c r="AO8" s="121">
        <f>Графики!CM8</f>
        <v>0</v>
      </c>
      <c r="AP8" s="121">
        <f>Графики!CO8</f>
        <v>0</v>
      </c>
      <c r="AQ8" s="121">
        <f>Графики!CQ8</f>
        <v>0</v>
      </c>
      <c r="AR8" s="121">
        <f>Графики!CS8</f>
        <v>0</v>
      </c>
      <c r="AS8" s="125">
        <f t="shared" si="2"/>
        <v>122300.44</v>
      </c>
      <c r="AT8" s="121">
        <f>Графики!C8</f>
        <v>122300.44</v>
      </c>
      <c r="AU8" s="121">
        <f>Графики!AR8</f>
        <v>0</v>
      </c>
      <c r="AV8" s="125">
        <f t="shared" si="5"/>
        <v>0</v>
      </c>
      <c r="AW8" s="121">
        <f>Графики!BZ8</f>
        <v>0</v>
      </c>
    </row>
    <row r="9" spans="1:49" ht="15" customHeight="1" outlineLevel="1">
      <c r="A9" s="124">
        <v>38473</v>
      </c>
      <c r="B9" s="127">
        <f t="shared" si="0"/>
        <v>182580.71715061957</v>
      </c>
      <c r="C9" s="125">
        <f t="shared" si="1"/>
        <v>45542.96</v>
      </c>
      <c r="D9" s="121">
        <f>Графики!E9</f>
        <v>45542.96</v>
      </c>
      <c r="E9" s="125">
        <f t="shared" si="3"/>
        <v>23042.59</v>
      </c>
      <c r="F9" s="121">
        <f>Графики!G9</f>
        <v>19351.23</v>
      </c>
      <c r="G9" s="121">
        <f>Графики!I9</f>
        <v>3691.36</v>
      </c>
      <c r="H9" s="121">
        <f>Графики!K9</f>
        <v>0</v>
      </c>
      <c r="I9" s="121">
        <f>Графики!T9</f>
        <v>0</v>
      </c>
      <c r="J9" s="121">
        <f>Графики!AO9</f>
        <v>0</v>
      </c>
      <c r="K9" s="121">
        <f>Графики!AW9</f>
        <v>0</v>
      </c>
      <c r="L9" s="121">
        <f>Графики!BO9</f>
        <v>0</v>
      </c>
      <c r="M9" s="121">
        <f>Графики!BS9</f>
        <v>0</v>
      </c>
      <c r="N9" s="121">
        <f>Графики!BX9</f>
        <v>0</v>
      </c>
      <c r="O9" s="125">
        <f t="shared" si="4"/>
        <v>0</v>
      </c>
      <c r="P9" s="121">
        <f>Графики!M9</f>
        <v>0</v>
      </c>
      <c r="Q9" s="121">
        <f>Графики!P9</f>
        <v>0</v>
      </c>
      <c r="R9" s="121">
        <f>Графики!R9</f>
        <v>0</v>
      </c>
      <c r="S9" s="121">
        <f>Графики!V9+Графики!W9</f>
        <v>0</v>
      </c>
      <c r="T9" s="121">
        <f>Графики!Y9</f>
        <v>0</v>
      </c>
      <c r="U9" s="121">
        <f>Графики!AA9</f>
        <v>0</v>
      </c>
      <c r="V9" s="121">
        <f>Графики!AC9</f>
        <v>0</v>
      </c>
      <c r="W9" s="121">
        <f>Графики!AE9</f>
        <v>0</v>
      </c>
      <c r="X9" s="121">
        <f>Графики!AG9</f>
        <v>0</v>
      </c>
      <c r="Y9" s="121">
        <f>Графики!AI9</f>
        <v>0</v>
      </c>
      <c r="Z9" s="121">
        <f>Графики!AK9</f>
        <v>0</v>
      </c>
      <c r="AA9" s="121">
        <f>Графики!AM9</f>
        <v>0</v>
      </c>
      <c r="AB9" s="121">
        <f>Графики!AU9</f>
        <v>0</v>
      </c>
      <c r="AC9" s="121">
        <f>Графики!AZ9</f>
        <v>0</v>
      </c>
      <c r="AD9" s="121">
        <f>Графики!BB9</f>
        <v>0</v>
      </c>
      <c r="AE9" s="121">
        <f>Графики!BE9</f>
        <v>0</v>
      </c>
      <c r="AF9" s="121">
        <f>Графики!BH9</f>
        <v>0</v>
      </c>
      <c r="AG9" s="121">
        <f>Графики!BK9</f>
        <v>0</v>
      </c>
      <c r="AH9" s="121">
        <f>Графики!BQ9</f>
        <v>0</v>
      </c>
      <c r="AI9" s="121">
        <f>Графики!BV9</f>
        <v>0</v>
      </c>
      <c r="AJ9" s="121">
        <f>Графики!CC9</f>
        <v>0</v>
      </c>
      <c r="AK9" s="121">
        <f>Графики!CE9</f>
        <v>0</v>
      </c>
      <c r="AL9" s="121">
        <f>Графики!CG9</f>
        <v>0</v>
      </c>
      <c r="AM9" s="121">
        <f>Графики!CI9</f>
        <v>0</v>
      </c>
      <c r="AN9" s="121">
        <f>Графики!CK9</f>
        <v>0</v>
      </c>
      <c r="AO9" s="121">
        <f>Графики!CM9</f>
        <v>0</v>
      </c>
      <c r="AP9" s="121">
        <f>Графики!CO9</f>
        <v>0</v>
      </c>
      <c r="AQ9" s="121">
        <f>Графики!CQ9</f>
        <v>0</v>
      </c>
      <c r="AR9" s="121">
        <f>Графики!CS9</f>
        <v>0</v>
      </c>
      <c r="AS9" s="125">
        <f t="shared" si="2"/>
        <v>113995.16715061957</v>
      </c>
      <c r="AT9" s="121">
        <f>Графики!C9</f>
        <v>113995.16715061957</v>
      </c>
      <c r="AU9" s="121">
        <f>Графики!AR9</f>
        <v>0</v>
      </c>
      <c r="AV9" s="125">
        <f t="shared" si="5"/>
        <v>0</v>
      </c>
      <c r="AW9" s="121">
        <f>Графики!BZ9</f>
        <v>0</v>
      </c>
    </row>
    <row r="10" spans="1:49" ht="15" customHeight="1" outlineLevel="1">
      <c r="A10" s="124">
        <v>38504</v>
      </c>
      <c r="B10" s="127">
        <f t="shared" si="0"/>
        <v>185089.32388217765</v>
      </c>
      <c r="C10" s="125">
        <f t="shared" si="1"/>
        <v>43933.11</v>
      </c>
      <c r="D10" s="121">
        <f>Графики!E10</f>
        <v>43933.11</v>
      </c>
      <c r="E10" s="125">
        <f t="shared" si="3"/>
        <v>31537.21</v>
      </c>
      <c r="F10" s="121">
        <f>Графики!G10</f>
        <v>19118.74</v>
      </c>
      <c r="G10" s="121">
        <f>Графики!I10</f>
        <v>3647.53</v>
      </c>
      <c r="H10" s="121">
        <f>Графики!K10</f>
        <v>8770.94</v>
      </c>
      <c r="I10" s="121">
        <f>Графики!T10</f>
        <v>0</v>
      </c>
      <c r="J10" s="121">
        <f>Графики!AO10</f>
        <v>0</v>
      </c>
      <c r="K10" s="121">
        <f>Графики!AW10</f>
        <v>0</v>
      </c>
      <c r="L10" s="121">
        <f>Графики!BO10</f>
        <v>0</v>
      </c>
      <c r="M10" s="121">
        <f>Графики!BS10</f>
        <v>0</v>
      </c>
      <c r="N10" s="121">
        <f>Графики!BX10</f>
        <v>0</v>
      </c>
      <c r="O10" s="125">
        <f t="shared" si="4"/>
        <v>0</v>
      </c>
      <c r="P10" s="121">
        <f>Графики!M10</f>
        <v>0</v>
      </c>
      <c r="Q10" s="121">
        <f>Графики!P10</f>
        <v>0</v>
      </c>
      <c r="R10" s="121">
        <f>Графики!R10</f>
        <v>0</v>
      </c>
      <c r="S10" s="121">
        <f>Графики!V10+Графики!W10</f>
        <v>0</v>
      </c>
      <c r="T10" s="121">
        <f>Графики!Y10</f>
        <v>0</v>
      </c>
      <c r="U10" s="121">
        <f>Графики!AA10</f>
        <v>0</v>
      </c>
      <c r="V10" s="121">
        <f>Графики!AC10</f>
        <v>0</v>
      </c>
      <c r="W10" s="121">
        <f>Графики!AE10</f>
        <v>0</v>
      </c>
      <c r="X10" s="121">
        <f>Графики!AG10</f>
        <v>0</v>
      </c>
      <c r="Y10" s="121">
        <f>Графики!AI10</f>
        <v>0</v>
      </c>
      <c r="Z10" s="121">
        <f>Графики!AK10</f>
        <v>0</v>
      </c>
      <c r="AA10" s="121">
        <f>Графики!AM10</f>
        <v>0</v>
      </c>
      <c r="AB10" s="121">
        <f>Графики!AU10</f>
        <v>0</v>
      </c>
      <c r="AC10" s="121">
        <f>Графики!AZ10</f>
        <v>0</v>
      </c>
      <c r="AD10" s="121">
        <f>Графики!BB10</f>
        <v>0</v>
      </c>
      <c r="AE10" s="121">
        <f>Графики!BE10</f>
        <v>0</v>
      </c>
      <c r="AF10" s="121">
        <f>Графики!BH10</f>
        <v>0</v>
      </c>
      <c r="AG10" s="121">
        <f>Графики!BK10</f>
        <v>0</v>
      </c>
      <c r="AH10" s="121">
        <f>Графики!BQ10</f>
        <v>0</v>
      </c>
      <c r="AI10" s="121">
        <f>Графики!BV10</f>
        <v>0</v>
      </c>
      <c r="AJ10" s="121">
        <f>Графики!CC10</f>
        <v>0</v>
      </c>
      <c r="AK10" s="121">
        <f>Графики!CE10</f>
        <v>0</v>
      </c>
      <c r="AL10" s="121">
        <f>Графики!CG10</f>
        <v>0</v>
      </c>
      <c r="AM10" s="121">
        <f>Графики!CI10</f>
        <v>0</v>
      </c>
      <c r="AN10" s="121">
        <f>Графики!CK10</f>
        <v>0</v>
      </c>
      <c r="AO10" s="121">
        <f>Графики!CM10</f>
        <v>0</v>
      </c>
      <c r="AP10" s="121">
        <f>Графики!CO10</f>
        <v>0</v>
      </c>
      <c r="AQ10" s="121">
        <f>Графики!CQ10</f>
        <v>0</v>
      </c>
      <c r="AR10" s="121">
        <f>Графики!CS10</f>
        <v>0</v>
      </c>
      <c r="AS10" s="125">
        <f t="shared" si="2"/>
        <v>109619.00388217765</v>
      </c>
      <c r="AT10" s="121">
        <f>Графики!C10</f>
        <v>109619.00388217765</v>
      </c>
      <c r="AU10" s="121">
        <f>Графики!AR10</f>
        <v>0</v>
      </c>
      <c r="AV10" s="125">
        <f t="shared" si="5"/>
        <v>0</v>
      </c>
      <c r="AW10" s="121">
        <f>Графики!BZ10</f>
        <v>0</v>
      </c>
    </row>
    <row r="11" spans="1:49" ht="15" customHeight="1" outlineLevel="1">
      <c r="A11" s="124">
        <v>38534</v>
      </c>
      <c r="B11" s="127">
        <f t="shared" si="0"/>
        <v>377943.74831127276</v>
      </c>
      <c r="C11" s="125">
        <f t="shared" si="1"/>
        <v>43358.99</v>
      </c>
      <c r="D11" s="121">
        <f>Графики!E11</f>
        <v>43358.99</v>
      </c>
      <c r="E11" s="125">
        <f t="shared" si="3"/>
        <v>31145.269999999997</v>
      </c>
      <c r="F11" s="121">
        <f>Графики!G11</f>
        <v>18886.26</v>
      </c>
      <c r="G11" s="121">
        <f>Графики!I11</f>
        <v>3603.71</v>
      </c>
      <c r="H11" s="121">
        <f>Графики!K11</f>
        <v>8655.3</v>
      </c>
      <c r="I11" s="121">
        <f>Графики!T11</f>
        <v>0</v>
      </c>
      <c r="J11" s="121">
        <f>Графики!AO11</f>
        <v>0</v>
      </c>
      <c r="K11" s="121">
        <f>Графики!AW11</f>
        <v>0</v>
      </c>
      <c r="L11" s="121">
        <f>Графики!BO11</f>
        <v>0</v>
      </c>
      <c r="M11" s="121">
        <f>Графики!BS11</f>
        <v>0</v>
      </c>
      <c r="N11" s="121">
        <f>Графики!BX11</f>
        <v>0</v>
      </c>
      <c r="O11" s="125">
        <f t="shared" si="4"/>
        <v>195103.5</v>
      </c>
      <c r="P11" s="121">
        <f>Графики!M11</f>
        <v>0</v>
      </c>
      <c r="Q11" s="121">
        <f>Графики!P11</f>
        <v>69780.51</v>
      </c>
      <c r="R11" s="121">
        <f>Графики!R11</f>
        <v>125322.99</v>
      </c>
      <c r="S11" s="121">
        <f>Графики!V11+Графики!W11</f>
        <v>0</v>
      </c>
      <c r="T11" s="121">
        <f>Графики!Y11</f>
        <v>0</v>
      </c>
      <c r="U11" s="121">
        <f>Графики!AA11</f>
        <v>0</v>
      </c>
      <c r="V11" s="121">
        <f>Графики!AC11</f>
        <v>0</v>
      </c>
      <c r="W11" s="121">
        <f>Графики!AE11</f>
        <v>0</v>
      </c>
      <c r="X11" s="121">
        <f>Графики!AG11</f>
        <v>0</v>
      </c>
      <c r="Y11" s="121">
        <f>Графики!AI11</f>
        <v>0</v>
      </c>
      <c r="Z11" s="121">
        <f>Графики!AK11</f>
        <v>0</v>
      </c>
      <c r="AA11" s="121">
        <f>Графики!AM11</f>
        <v>0</v>
      </c>
      <c r="AB11" s="121">
        <f>Графики!AU11</f>
        <v>0</v>
      </c>
      <c r="AC11" s="121">
        <f>Графики!AZ11</f>
        <v>0</v>
      </c>
      <c r="AD11" s="121">
        <f>Графики!BB11</f>
        <v>0</v>
      </c>
      <c r="AE11" s="121">
        <f>Графики!BE11</f>
        <v>0</v>
      </c>
      <c r="AF11" s="121">
        <f>Графики!BH11</f>
        <v>0</v>
      </c>
      <c r="AG11" s="121">
        <f>Графики!BK11</f>
        <v>0</v>
      </c>
      <c r="AH11" s="121">
        <f>Графики!BQ11</f>
        <v>0</v>
      </c>
      <c r="AI11" s="121">
        <f>Графики!BV11</f>
        <v>0</v>
      </c>
      <c r="AJ11" s="121">
        <f>Графики!CC11</f>
        <v>0</v>
      </c>
      <c r="AK11" s="121">
        <f>Графики!CE11</f>
        <v>0</v>
      </c>
      <c r="AL11" s="121">
        <f>Графики!CG11</f>
        <v>0</v>
      </c>
      <c r="AM11" s="121">
        <f>Графики!CI11</f>
        <v>0</v>
      </c>
      <c r="AN11" s="121">
        <f>Графики!CK11</f>
        <v>0</v>
      </c>
      <c r="AO11" s="121">
        <f>Графики!CM11</f>
        <v>0</v>
      </c>
      <c r="AP11" s="121">
        <f>Графики!CO11</f>
        <v>0</v>
      </c>
      <c r="AQ11" s="121">
        <f>Графики!CQ11</f>
        <v>0</v>
      </c>
      <c r="AR11" s="121">
        <f>Графики!CS11</f>
        <v>0</v>
      </c>
      <c r="AS11" s="125">
        <f t="shared" si="2"/>
        <v>108335.98831127277</v>
      </c>
      <c r="AT11" s="121">
        <f>Графики!C11</f>
        <v>108335.98831127277</v>
      </c>
      <c r="AU11" s="121">
        <f>Графики!AR11</f>
        <v>0</v>
      </c>
      <c r="AV11" s="125">
        <f t="shared" si="5"/>
        <v>0</v>
      </c>
      <c r="AW11" s="121">
        <f>Графики!BZ11</f>
        <v>0</v>
      </c>
    </row>
    <row r="12" spans="1:49" ht="15" customHeight="1" outlineLevel="1">
      <c r="A12" s="124">
        <v>38565</v>
      </c>
      <c r="B12" s="127">
        <f t="shared" si="0"/>
        <v>336163.6327403679</v>
      </c>
      <c r="C12" s="125">
        <f t="shared" si="1"/>
        <v>42784.89</v>
      </c>
      <c r="D12" s="121">
        <f>Графики!E12</f>
        <v>42784.89</v>
      </c>
      <c r="E12" s="125">
        <f t="shared" si="3"/>
        <v>30752.170000000002</v>
      </c>
      <c r="F12" s="121">
        <f>Графики!G12</f>
        <v>18653.79</v>
      </c>
      <c r="G12" s="121">
        <f>Графики!I12</f>
        <v>3559.9</v>
      </c>
      <c r="H12" s="121">
        <f>Графики!K12</f>
        <v>8538.48</v>
      </c>
      <c r="I12" s="121">
        <f>Графики!T12</f>
        <v>0</v>
      </c>
      <c r="J12" s="121">
        <f>Графики!AO12</f>
        <v>0</v>
      </c>
      <c r="K12" s="121">
        <f>Графики!AW12</f>
        <v>0</v>
      </c>
      <c r="L12" s="121">
        <f>Графики!BO12</f>
        <v>0</v>
      </c>
      <c r="M12" s="121">
        <f>Графики!BS12</f>
        <v>0</v>
      </c>
      <c r="N12" s="121">
        <f>Графики!BX12</f>
        <v>0</v>
      </c>
      <c r="O12" s="125">
        <f t="shared" si="4"/>
        <v>155573.6</v>
      </c>
      <c r="P12" s="121">
        <f>Графики!M12</f>
        <v>137257.98</v>
      </c>
      <c r="Q12" s="121">
        <f>Графики!P12</f>
        <v>12956.02</v>
      </c>
      <c r="R12" s="121">
        <f>Графики!R12</f>
        <v>5359.6</v>
      </c>
      <c r="S12" s="121">
        <f>Графики!V12+Графики!W12</f>
        <v>0</v>
      </c>
      <c r="T12" s="121">
        <f>Графики!Y12</f>
        <v>0</v>
      </c>
      <c r="U12" s="121">
        <f>Графики!AA12</f>
        <v>0</v>
      </c>
      <c r="V12" s="121">
        <f>Графики!AC12</f>
        <v>0</v>
      </c>
      <c r="W12" s="121">
        <f>Графики!AE12</f>
        <v>0</v>
      </c>
      <c r="X12" s="121">
        <f>Графики!AG12</f>
        <v>0</v>
      </c>
      <c r="Y12" s="121">
        <f>Графики!AI12</f>
        <v>0</v>
      </c>
      <c r="Z12" s="121">
        <f>Графики!AK12</f>
        <v>0</v>
      </c>
      <c r="AA12" s="121">
        <f>Графики!AM12</f>
        <v>0</v>
      </c>
      <c r="AB12" s="121">
        <f>Графики!AU12</f>
        <v>0</v>
      </c>
      <c r="AC12" s="121">
        <f>Графики!AZ12</f>
        <v>0</v>
      </c>
      <c r="AD12" s="121">
        <f>Графики!BB12</f>
        <v>0</v>
      </c>
      <c r="AE12" s="121">
        <f>Графики!BE12</f>
        <v>0</v>
      </c>
      <c r="AF12" s="121">
        <f>Графики!BH12</f>
        <v>0</v>
      </c>
      <c r="AG12" s="121">
        <f>Графики!BK12</f>
        <v>0</v>
      </c>
      <c r="AH12" s="121">
        <f>Графики!BQ12</f>
        <v>0</v>
      </c>
      <c r="AI12" s="121">
        <f>Графики!BV12</f>
        <v>0</v>
      </c>
      <c r="AJ12" s="121">
        <f>Графики!CC12</f>
        <v>0</v>
      </c>
      <c r="AK12" s="121">
        <f>Графики!CE12</f>
        <v>0</v>
      </c>
      <c r="AL12" s="121">
        <f>Графики!CG12</f>
        <v>0</v>
      </c>
      <c r="AM12" s="121">
        <f>Графики!CI12</f>
        <v>0</v>
      </c>
      <c r="AN12" s="121">
        <f>Графики!CK12</f>
        <v>0</v>
      </c>
      <c r="AO12" s="121">
        <f>Графики!CM12</f>
        <v>0</v>
      </c>
      <c r="AP12" s="121">
        <f>Графики!CO12</f>
        <v>0</v>
      </c>
      <c r="AQ12" s="121">
        <f>Графики!CQ12</f>
        <v>0</v>
      </c>
      <c r="AR12" s="121">
        <f>Графики!CS12</f>
        <v>0</v>
      </c>
      <c r="AS12" s="125">
        <f t="shared" si="2"/>
        <v>107052.9727403679</v>
      </c>
      <c r="AT12" s="121">
        <f>Графики!C12</f>
        <v>107052.9727403679</v>
      </c>
      <c r="AU12" s="121">
        <f>Графики!AR12</f>
        <v>0</v>
      </c>
      <c r="AV12" s="125">
        <f t="shared" si="5"/>
        <v>0</v>
      </c>
      <c r="AW12" s="121">
        <f>Графики!BZ12</f>
        <v>0</v>
      </c>
    </row>
    <row r="13" spans="1:49" ht="15" customHeight="1" outlineLevel="1">
      <c r="A13" s="124">
        <v>38596</v>
      </c>
      <c r="B13" s="127">
        <f t="shared" si="0"/>
        <v>337012.46250356967</v>
      </c>
      <c r="C13" s="125">
        <f t="shared" si="1"/>
        <v>42210.77</v>
      </c>
      <c r="D13" s="121">
        <f>Графики!E13</f>
        <v>42210.77</v>
      </c>
      <c r="E13" s="125">
        <f t="shared" si="3"/>
        <v>30359.04</v>
      </c>
      <c r="F13" s="121">
        <f>Графики!G13</f>
        <v>18421.31</v>
      </c>
      <c r="G13" s="121">
        <f>Графики!I13</f>
        <v>3516.07</v>
      </c>
      <c r="H13" s="121">
        <f>Графики!K13</f>
        <v>8421.66</v>
      </c>
      <c r="I13" s="121">
        <f>Графики!T13</f>
        <v>0</v>
      </c>
      <c r="J13" s="121">
        <f>Графики!AO13</f>
        <v>0</v>
      </c>
      <c r="K13" s="121">
        <f>Графики!AW13</f>
        <v>0</v>
      </c>
      <c r="L13" s="121">
        <f>Графики!BO13</f>
        <v>0</v>
      </c>
      <c r="M13" s="121">
        <f>Графики!BS13</f>
        <v>0</v>
      </c>
      <c r="N13" s="121">
        <f>Графики!BX13</f>
        <v>0</v>
      </c>
      <c r="O13" s="125">
        <f t="shared" si="4"/>
        <v>158672.66</v>
      </c>
      <c r="P13" s="121">
        <f>Графики!M13</f>
        <v>95712.03</v>
      </c>
      <c r="Q13" s="121">
        <f>Графики!P13</f>
        <v>9319.45</v>
      </c>
      <c r="R13" s="121">
        <f>Графики!R13</f>
        <v>5301.44</v>
      </c>
      <c r="S13" s="121">
        <f>Графики!V13+Графики!W13</f>
        <v>48339.74</v>
      </c>
      <c r="T13" s="121">
        <f>Графики!Y13</f>
        <v>0</v>
      </c>
      <c r="U13" s="121">
        <f>Графики!AA13</f>
        <v>0</v>
      </c>
      <c r="V13" s="121">
        <f>Графики!AC13</f>
        <v>0</v>
      </c>
      <c r="W13" s="121">
        <f>Графики!AE13</f>
        <v>0</v>
      </c>
      <c r="X13" s="121">
        <f>Графики!AG13</f>
        <v>0</v>
      </c>
      <c r="Y13" s="121">
        <f>Графики!AI13</f>
        <v>0</v>
      </c>
      <c r="Z13" s="121">
        <f>Графики!AK13</f>
        <v>0</v>
      </c>
      <c r="AA13" s="121">
        <f>Графики!AM13</f>
        <v>0</v>
      </c>
      <c r="AB13" s="121">
        <f>Графики!AU13</f>
        <v>0</v>
      </c>
      <c r="AC13" s="121">
        <f>Графики!AZ13</f>
        <v>0</v>
      </c>
      <c r="AD13" s="121">
        <f>Графики!BB13</f>
        <v>0</v>
      </c>
      <c r="AE13" s="121">
        <f>Графики!BE13</f>
        <v>0</v>
      </c>
      <c r="AF13" s="121">
        <f>Графики!BH13</f>
        <v>0</v>
      </c>
      <c r="AG13" s="121">
        <f>Графики!BK13</f>
        <v>0</v>
      </c>
      <c r="AH13" s="121">
        <f>Графики!BQ13</f>
        <v>0</v>
      </c>
      <c r="AI13" s="121">
        <f>Графики!BV13</f>
        <v>0</v>
      </c>
      <c r="AJ13" s="121">
        <f>Графики!CC13</f>
        <v>0</v>
      </c>
      <c r="AK13" s="121">
        <f>Графики!CE13</f>
        <v>0</v>
      </c>
      <c r="AL13" s="121">
        <f>Графики!CG13</f>
        <v>0</v>
      </c>
      <c r="AM13" s="121">
        <f>Графики!CI13</f>
        <v>0</v>
      </c>
      <c r="AN13" s="121">
        <f>Графики!CK13</f>
        <v>0</v>
      </c>
      <c r="AO13" s="121">
        <f>Графики!CM13</f>
        <v>0</v>
      </c>
      <c r="AP13" s="121">
        <f>Графики!CO13</f>
        <v>0</v>
      </c>
      <c r="AQ13" s="121">
        <f>Графики!CQ13</f>
        <v>0</v>
      </c>
      <c r="AR13" s="121">
        <f>Графики!CS13</f>
        <v>0</v>
      </c>
      <c r="AS13" s="125">
        <f t="shared" si="2"/>
        <v>105769.99250356965</v>
      </c>
      <c r="AT13" s="121">
        <f>Графики!C13</f>
        <v>105769.99250356965</v>
      </c>
      <c r="AU13" s="121">
        <f>Графики!AR13</f>
        <v>0</v>
      </c>
      <c r="AV13" s="125">
        <f t="shared" si="5"/>
        <v>0</v>
      </c>
      <c r="AW13" s="121">
        <f>Графики!BZ13</f>
        <v>0</v>
      </c>
    </row>
    <row r="14" spans="1:49" ht="15" customHeight="1" outlineLevel="1">
      <c r="A14" s="124">
        <v>38626</v>
      </c>
      <c r="B14" s="127">
        <f t="shared" si="0"/>
        <v>415795.99693266477</v>
      </c>
      <c r="C14" s="125">
        <f t="shared" si="1"/>
        <v>41636.67</v>
      </c>
      <c r="D14" s="121">
        <f>Графики!E14</f>
        <v>41636.67</v>
      </c>
      <c r="E14" s="125">
        <f t="shared" si="3"/>
        <v>29965.93</v>
      </c>
      <c r="F14" s="121">
        <f>Графики!G14</f>
        <v>18188.84</v>
      </c>
      <c r="G14" s="121">
        <f>Графики!I14</f>
        <v>3472.25</v>
      </c>
      <c r="H14" s="121">
        <f>Графики!K14</f>
        <v>8304.84</v>
      </c>
      <c r="I14" s="121">
        <f>Графики!T14</f>
        <v>0</v>
      </c>
      <c r="J14" s="121">
        <f>Графики!AO14</f>
        <v>0</v>
      </c>
      <c r="K14" s="121">
        <f>Графики!AW14</f>
        <v>0</v>
      </c>
      <c r="L14" s="121">
        <f>Графики!BO14</f>
        <v>0</v>
      </c>
      <c r="M14" s="121">
        <f>Графики!BS14</f>
        <v>0</v>
      </c>
      <c r="N14" s="121">
        <f>Графики!BX14</f>
        <v>0</v>
      </c>
      <c r="O14" s="125">
        <f t="shared" si="4"/>
        <v>239706.42</v>
      </c>
      <c r="P14" s="121">
        <f>Графики!M14</f>
        <v>94589.16</v>
      </c>
      <c r="Q14" s="121">
        <f>Графики!P14</f>
        <v>9221.18</v>
      </c>
      <c r="R14" s="121">
        <f>Графики!R14</f>
        <v>16328.66</v>
      </c>
      <c r="S14" s="121">
        <f>Графики!V14+Графики!W14</f>
        <v>72808.75</v>
      </c>
      <c r="T14" s="121">
        <f>Графики!Y14</f>
        <v>0</v>
      </c>
      <c r="U14" s="121">
        <f>Графики!AA14</f>
        <v>0</v>
      </c>
      <c r="V14" s="121">
        <f>Графики!AC14</f>
        <v>0</v>
      </c>
      <c r="W14" s="121">
        <f>Графики!AE14</f>
        <v>0</v>
      </c>
      <c r="X14" s="121">
        <f>Графики!AG14</f>
        <v>27953.76</v>
      </c>
      <c r="Y14" s="121">
        <f>Графики!AI14</f>
        <v>18804.91</v>
      </c>
      <c r="Z14" s="121">
        <f>Графики!AK14</f>
        <v>0</v>
      </c>
      <c r="AA14" s="121">
        <f>Графики!AM14</f>
        <v>0</v>
      </c>
      <c r="AB14" s="121">
        <f>Графики!AU14</f>
        <v>0</v>
      </c>
      <c r="AC14" s="121">
        <f>Графики!AZ14</f>
        <v>0</v>
      </c>
      <c r="AD14" s="121">
        <f>Графики!BB14</f>
        <v>0</v>
      </c>
      <c r="AE14" s="121">
        <f>Графики!BE14</f>
        <v>0</v>
      </c>
      <c r="AF14" s="121">
        <f>Графики!BH14</f>
        <v>0</v>
      </c>
      <c r="AG14" s="121">
        <f>Графики!BK14</f>
        <v>0</v>
      </c>
      <c r="AH14" s="121">
        <f>Графики!BQ14</f>
        <v>0</v>
      </c>
      <c r="AI14" s="121">
        <f>Графики!BV14</f>
        <v>0</v>
      </c>
      <c r="AJ14" s="121">
        <f>Графики!CC14</f>
        <v>0</v>
      </c>
      <c r="AK14" s="121">
        <f>Графики!CE14</f>
        <v>0</v>
      </c>
      <c r="AL14" s="121">
        <f>Графики!CG14</f>
        <v>0</v>
      </c>
      <c r="AM14" s="121">
        <f>Графики!CI14</f>
        <v>0</v>
      </c>
      <c r="AN14" s="121">
        <f>Графики!CK14</f>
        <v>0</v>
      </c>
      <c r="AO14" s="121">
        <f>Графики!CM14</f>
        <v>0</v>
      </c>
      <c r="AP14" s="121">
        <f>Графики!CO14</f>
        <v>0</v>
      </c>
      <c r="AQ14" s="121">
        <f>Графики!CQ14</f>
        <v>0</v>
      </c>
      <c r="AR14" s="121">
        <f>Графики!CS14</f>
        <v>0</v>
      </c>
      <c r="AS14" s="125">
        <f t="shared" si="2"/>
        <v>104486.97693266478</v>
      </c>
      <c r="AT14" s="121">
        <f>Графики!C14</f>
        <v>104486.97693266478</v>
      </c>
      <c r="AU14" s="121">
        <f>Графики!AR14</f>
        <v>0</v>
      </c>
      <c r="AV14" s="125">
        <f t="shared" si="5"/>
        <v>0</v>
      </c>
      <c r="AW14" s="121">
        <f>Графики!BZ14</f>
        <v>0</v>
      </c>
    </row>
    <row r="15" spans="1:49" ht="15" customHeight="1" outlineLevel="1">
      <c r="A15" s="124">
        <v>38657</v>
      </c>
      <c r="B15" s="127">
        <f t="shared" si="0"/>
        <v>544431.0713617599</v>
      </c>
      <c r="C15" s="125">
        <f t="shared" si="1"/>
        <v>41062.56</v>
      </c>
      <c r="D15" s="121">
        <f>Графики!E15</f>
        <v>41062.56</v>
      </c>
      <c r="E15" s="125">
        <f t="shared" si="3"/>
        <v>165527.7</v>
      </c>
      <c r="F15" s="121">
        <f>Графики!G15</f>
        <v>17956.36</v>
      </c>
      <c r="G15" s="121">
        <f>Графики!I15</f>
        <v>3428.44</v>
      </c>
      <c r="H15" s="121">
        <f>Графики!K15</f>
        <v>8189.2</v>
      </c>
      <c r="I15" s="121">
        <f>Графики!T15</f>
        <v>135953.7</v>
      </c>
      <c r="J15" s="121">
        <f>Графики!AO15</f>
        <v>0</v>
      </c>
      <c r="K15" s="121">
        <f>Графики!AW15</f>
        <v>0</v>
      </c>
      <c r="L15" s="121">
        <f>Графики!BO15</f>
        <v>0</v>
      </c>
      <c r="M15" s="121">
        <f>Графики!BS15</f>
        <v>0</v>
      </c>
      <c r="N15" s="121">
        <f>Графики!BX15</f>
        <v>0</v>
      </c>
      <c r="O15" s="125">
        <f t="shared" si="4"/>
        <v>234636.85</v>
      </c>
      <c r="P15" s="121">
        <f>Графики!M15</f>
        <v>93466.29</v>
      </c>
      <c r="Q15" s="121">
        <f>Графики!P15</f>
        <v>9122.89</v>
      </c>
      <c r="R15" s="121">
        <f>Графики!R15</f>
        <v>13069.7</v>
      </c>
      <c r="S15" s="121">
        <f>Графики!V15+Графики!W15</f>
        <v>72012.93</v>
      </c>
      <c r="T15" s="121">
        <f>Графики!Y15</f>
        <v>20910.44</v>
      </c>
      <c r="U15" s="121">
        <f>Графики!AA15</f>
        <v>21048.78</v>
      </c>
      <c r="V15" s="121">
        <f>Графики!AC15</f>
        <v>0</v>
      </c>
      <c r="W15" s="121">
        <f>Графики!AE15</f>
        <v>0</v>
      </c>
      <c r="X15" s="121">
        <f>Графики!AG15</f>
        <v>3073.34</v>
      </c>
      <c r="Y15" s="121">
        <f>Графики!AI15</f>
        <v>1932.48</v>
      </c>
      <c r="Z15" s="121">
        <f>Графики!AK15</f>
        <v>0</v>
      </c>
      <c r="AA15" s="121">
        <f>Графики!AM15</f>
        <v>0</v>
      </c>
      <c r="AB15" s="121">
        <f>Графики!AU15</f>
        <v>0</v>
      </c>
      <c r="AC15" s="121">
        <f>Графики!AZ15</f>
        <v>0</v>
      </c>
      <c r="AD15" s="121">
        <f>Графики!BB15</f>
        <v>0</v>
      </c>
      <c r="AE15" s="121">
        <f>Графики!BE15</f>
        <v>0</v>
      </c>
      <c r="AF15" s="121">
        <f>Графики!BH15</f>
        <v>0</v>
      </c>
      <c r="AG15" s="121">
        <f>Графики!BK15</f>
        <v>0</v>
      </c>
      <c r="AH15" s="121">
        <f>Графики!BQ15</f>
        <v>0</v>
      </c>
      <c r="AI15" s="121">
        <f>Графики!BV15</f>
        <v>0</v>
      </c>
      <c r="AJ15" s="121">
        <f>Графики!CC15</f>
        <v>0</v>
      </c>
      <c r="AK15" s="121">
        <f>Графики!CE15</f>
        <v>0</v>
      </c>
      <c r="AL15" s="121">
        <f>Графики!CG15</f>
        <v>0</v>
      </c>
      <c r="AM15" s="121">
        <f>Графики!CI15</f>
        <v>0</v>
      </c>
      <c r="AN15" s="121">
        <f>Графики!CK15</f>
        <v>0</v>
      </c>
      <c r="AO15" s="121">
        <f>Графики!CM15</f>
        <v>0</v>
      </c>
      <c r="AP15" s="121">
        <f>Графики!CO15</f>
        <v>0</v>
      </c>
      <c r="AQ15" s="121">
        <f>Графики!CQ15</f>
        <v>0</v>
      </c>
      <c r="AR15" s="121">
        <f>Графики!CS15</f>
        <v>0</v>
      </c>
      <c r="AS15" s="125">
        <f t="shared" si="2"/>
        <v>103203.9613617599</v>
      </c>
      <c r="AT15" s="121">
        <f>Графики!C15</f>
        <v>103203.9613617599</v>
      </c>
      <c r="AU15" s="121">
        <f>Графики!AR15</f>
        <v>0</v>
      </c>
      <c r="AV15" s="125">
        <f t="shared" si="5"/>
        <v>0</v>
      </c>
      <c r="AW15" s="121">
        <f>Графики!BZ15</f>
        <v>0</v>
      </c>
    </row>
    <row r="16" spans="1:49" ht="15" customHeight="1" outlineLevel="1">
      <c r="A16" s="124">
        <v>38687</v>
      </c>
      <c r="B16" s="127">
        <f t="shared" si="0"/>
        <v>517237.51112496166</v>
      </c>
      <c r="C16" s="125">
        <f t="shared" si="1"/>
        <v>40488.44</v>
      </c>
      <c r="D16" s="121">
        <f>Графики!E16</f>
        <v>40488.44</v>
      </c>
      <c r="E16" s="125">
        <f t="shared" si="3"/>
        <v>128693.8</v>
      </c>
      <c r="F16" s="121">
        <f>Графики!G16</f>
        <v>17723.87</v>
      </c>
      <c r="G16" s="121">
        <f>Графики!I16</f>
        <v>3384.61</v>
      </c>
      <c r="H16" s="121">
        <f>Графики!K16</f>
        <v>8072.38</v>
      </c>
      <c r="I16" s="121">
        <f>Графики!T16</f>
        <v>18513.02</v>
      </c>
      <c r="J16" s="121">
        <f>Графики!AO16</f>
        <v>80999.92</v>
      </c>
      <c r="K16" s="121">
        <f>Графики!AW16</f>
        <v>0</v>
      </c>
      <c r="L16" s="121">
        <f>Графики!BO16</f>
        <v>0</v>
      </c>
      <c r="M16" s="121">
        <f>Графики!BS16</f>
        <v>0</v>
      </c>
      <c r="N16" s="121">
        <f>Графики!BX16</f>
        <v>0</v>
      </c>
      <c r="O16" s="125">
        <f t="shared" si="4"/>
        <v>246134.29</v>
      </c>
      <c r="P16" s="121">
        <f>Графики!M16</f>
        <v>92343.43</v>
      </c>
      <c r="Q16" s="121">
        <f>Графики!P16</f>
        <v>9024.61</v>
      </c>
      <c r="R16" s="121">
        <f>Графики!R16</f>
        <v>12925.31</v>
      </c>
      <c r="S16" s="121">
        <f>Графики!V16+Графики!W16</f>
        <v>71217.13</v>
      </c>
      <c r="T16" s="121">
        <f>Графики!Y16</f>
        <v>15041.2</v>
      </c>
      <c r="U16" s="121">
        <f>Графики!AA16</f>
        <v>15140.71</v>
      </c>
      <c r="V16" s="121">
        <f>Графики!AC16</f>
        <v>26123.95</v>
      </c>
      <c r="W16" s="121">
        <f>Графики!AE16</f>
        <v>0</v>
      </c>
      <c r="X16" s="121">
        <f>Графики!AG16</f>
        <v>2934.39</v>
      </c>
      <c r="Y16" s="121">
        <f>Графики!AI16</f>
        <v>1383.56</v>
      </c>
      <c r="Z16" s="121">
        <f>Графики!AK16</f>
        <v>0</v>
      </c>
      <c r="AA16" s="121">
        <f>Графики!AM16</f>
        <v>0</v>
      </c>
      <c r="AB16" s="121">
        <f>Графики!AU16</f>
        <v>0</v>
      </c>
      <c r="AC16" s="121">
        <f>Графики!AZ16</f>
        <v>0</v>
      </c>
      <c r="AD16" s="121">
        <f>Графики!BB16</f>
        <v>0</v>
      </c>
      <c r="AE16" s="121">
        <f>Графики!BE16</f>
        <v>0</v>
      </c>
      <c r="AF16" s="121">
        <f>Графики!BH16</f>
        <v>0</v>
      </c>
      <c r="AG16" s="121">
        <f>Графики!BK16</f>
        <v>0</v>
      </c>
      <c r="AH16" s="121">
        <f>Графики!BQ16</f>
        <v>0</v>
      </c>
      <c r="AI16" s="121">
        <f>Графики!BV16</f>
        <v>0</v>
      </c>
      <c r="AJ16" s="121">
        <f>Графики!CC16</f>
        <v>0</v>
      </c>
      <c r="AK16" s="121">
        <f>Графики!CE16</f>
        <v>0</v>
      </c>
      <c r="AL16" s="121">
        <f>Графики!CG16</f>
        <v>0</v>
      </c>
      <c r="AM16" s="121">
        <f>Графики!CI16</f>
        <v>0</v>
      </c>
      <c r="AN16" s="121">
        <f>Графики!CK16</f>
        <v>0</v>
      </c>
      <c r="AO16" s="121">
        <f>Графики!CM16</f>
        <v>0</v>
      </c>
      <c r="AP16" s="121">
        <f>Графики!CO16</f>
        <v>0</v>
      </c>
      <c r="AQ16" s="121">
        <f>Графики!CQ16</f>
        <v>0</v>
      </c>
      <c r="AR16" s="121">
        <f>Графики!CS16</f>
        <v>0</v>
      </c>
      <c r="AS16" s="125">
        <f t="shared" si="2"/>
        <v>101920.98112496165</v>
      </c>
      <c r="AT16" s="121">
        <f>Графики!C16</f>
        <v>101920.98112496165</v>
      </c>
      <c r="AU16" s="121">
        <f>Графики!AR16</f>
        <v>0</v>
      </c>
      <c r="AV16" s="125">
        <f t="shared" si="5"/>
        <v>0</v>
      </c>
      <c r="AW16" s="121">
        <f>Графики!BZ16</f>
        <v>0</v>
      </c>
    </row>
    <row r="17" spans="1:49" ht="15" customHeight="1" outlineLevel="1">
      <c r="A17" s="124">
        <v>38718</v>
      </c>
      <c r="B17" s="127">
        <f t="shared" si="0"/>
        <v>672339.8355540569</v>
      </c>
      <c r="C17" s="125">
        <f t="shared" si="1"/>
        <v>39914.33</v>
      </c>
      <c r="D17" s="121">
        <f>Графики!E17</f>
        <v>39914.33</v>
      </c>
      <c r="E17" s="125">
        <f t="shared" si="3"/>
        <v>47080.11</v>
      </c>
      <c r="F17" s="121">
        <f>Графики!G17</f>
        <v>17491.4</v>
      </c>
      <c r="G17" s="121">
        <f>Графики!I17</f>
        <v>3340.79</v>
      </c>
      <c r="H17" s="121">
        <f>Графики!K17</f>
        <v>7955.56</v>
      </c>
      <c r="I17" s="121">
        <f>Графики!T17</f>
        <v>18292.36</v>
      </c>
      <c r="J17" s="121">
        <f>Графики!AO17</f>
        <v>0</v>
      </c>
      <c r="K17" s="121">
        <f>Графики!AW17</f>
        <v>0</v>
      </c>
      <c r="L17" s="121">
        <f>Графики!BO17</f>
        <v>0</v>
      </c>
      <c r="M17" s="121">
        <f>Графики!BS17</f>
        <v>0</v>
      </c>
      <c r="N17" s="121">
        <f>Графики!BX17</f>
        <v>0</v>
      </c>
      <c r="O17" s="125">
        <f t="shared" si="4"/>
        <v>484707.43000000005</v>
      </c>
      <c r="P17" s="121">
        <f>Графики!M17</f>
        <v>91220.56</v>
      </c>
      <c r="Q17" s="121">
        <f>Графики!P17</f>
        <v>8926.32</v>
      </c>
      <c r="R17" s="121">
        <f>Графики!R17</f>
        <v>12780.26</v>
      </c>
      <c r="S17" s="121">
        <f>Графики!V17+Графики!W17</f>
        <v>70421.33</v>
      </c>
      <c r="T17" s="121">
        <f>Графики!Y17</f>
        <v>14882.58</v>
      </c>
      <c r="U17" s="121">
        <f>Графики!AA17</f>
        <v>14981.03</v>
      </c>
      <c r="V17" s="121">
        <f>Графики!AC17</f>
        <v>25840.45</v>
      </c>
      <c r="W17" s="121">
        <f>Графики!AE17</f>
        <v>17916.2</v>
      </c>
      <c r="X17" s="121">
        <f>Графики!AG17</f>
        <v>2902.32</v>
      </c>
      <c r="Y17" s="121">
        <f>Графики!AI17</f>
        <v>1368.72</v>
      </c>
      <c r="Z17" s="121">
        <f>Графики!AK17</f>
        <v>223467.66</v>
      </c>
      <c r="AA17" s="121">
        <f>Графики!AM17</f>
        <v>0</v>
      </c>
      <c r="AB17" s="121">
        <f>Графики!AU17</f>
        <v>0</v>
      </c>
      <c r="AC17" s="121">
        <f>Графики!AZ17</f>
        <v>0</v>
      </c>
      <c r="AD17" s="121">
        <f>Графики!BB17</f>
        <v>0</v>
      </c>
      <c r="AE17" s="121">
        <f>Графики!BE17</f>
        <v>0</v>
      </c>
      <c r="AF17" s="121">
        <f>Графики!BH17</f>
        <v>0</v>
      </c>
      <c r="AG17" s="121">
        <f>Графики!BK17</f>
        <v>0</v>
      </c>
      <c r="AH17" s="121">
        <f>Графики!BQ17</f>
        <v>0</v>
      </c>
      <c r="AI17" s="121">
        <f>Графики!BV17</f>
        <v>0</v>
      </c>
      <c r="AJ17" s="121">
        <f>Графики!CC17</f>
        <v>0</v>
      </c>
      <c r="AK17" s="121">
        <f>Графики!CE17</f>
        <v>0</v>
      </c>
      <c r="AL17" s="121">
        <f>Графики!CG17</f>
        <v>0</v>
      </c>
      <c r="AM17" s="121">
        <f>Графики!CI17</f>
        <v>0</v>
      </c>
      <c r="AN17" s="121">
        <f>Графики!CK17</f>
        <v>0</v>
      </c>
      <c r="AO17" s="121">
        <f>Графики!CM17</f>
        <v>0</v>
      </c>
      <c r="AP17" s="121">
        <f>Графики!CO17</f>
        <v>0</v>
      </c>
      <c r="AQ17" s="121">
        <f>Графики!CQ17</f>
        <v>0</v>
      </c>
      <c r="AR17" s="121">
        <f>Графики!CS17</f>
        <v>0</v>
      </c>
      <c r="AS17" s="125">
        <f t="shared" si="2"/>
        <v>100637.96555405678</v>
      </c>
      <c r="AT17" s="121">
        <f>Графики!C17</f>
        <v>100637.96555405678</v>
      </c>
      <c r="AU17" s="121">
        <f>Графики!AR17</f>
        <v>0</v>
      </c>
      <c r="AV17" s="125">
        <f t="shared" si="5"/>
        <v>0</v>
      </c>
      <c r="AW17" s="121">
        <f>Графики!BZ17</f>
        <v>0</v>
      </c>
    </row>
    <row r="18" spans="1:49" ht="15" customHeight="1" outlineLevel="1">
      <c r="A18" s="124">
        <v>38749</v>
      </c>
      <c r="B18" s="127">
        <f t="shared" si="0"/>
        <v>605159.1749977216</v>
      </c>
      <c r="C18" s="125">
        <f t="shared" si="1"/>
        <v>39340.21</v>
      </c>
      <c r="D18" s="121">
        <f>Графики!E18</f>
        <v>39340.21</v>
      </c>
      <c r="E18" s="125">
        <f t="shared" si="3"/>
        <v>46466.33</v>
      </c>
      <c r="F18" s="121">
        <f>Графики!G18</f>
        <v>17258.92</v>
      </c>
      <c r="G18" s="121">
        <f>Графики!I18</f>
        <v>3296.97</v>
      </c>
      <c r="H18" s="121">
        <f>Графики!K18</f>
        <v>7838.74</v>
      </c>
      <c r="I18" s="121">
        <f>Графики!T18</f>
        <v>18071.7</v>
      </c>
      <c r="J18" s="121">
        <f>Графики!AO18</f>
        <v>0</v>
      </c>
      <c r="K18" s="121">
        <f>Графики!AW18</f>
        <v>0</v>
      </c>
      <c r="L18" s="121">
        <f>Графики!BO18</f>
        <v>0</v>
      </c>
      <c r="M18" s="121">
        <f>Графики!BS18</f>
        <v>0</v>
      </c>
      <c r="N18" s="121">
        <f>Графики!BX18</f>
        <v>0</v>
      </c>
      <c r="O18" s="125">
        <f t="shared" si="4"/>
        <v>419997.69999999995</v>
      </c>
      <c r="P18" s="121">
        <f>Графики!M18</f>
        <v>90097.7</v>
      </c>
      <c r="Q18" s="121">
        <f>Графики!P18</f>
        <v>8828.03</v>
      </c>
      <c r="R18" s="121">
        <f>Графики!R18</f>
        <v>12635.88</v>
      </c>
      <c r="S18" s="121">
        <f>Графики!V18+Графики!W18</f>
        <v>69625.51999999999</v>
      </c>
      <c r="T18" s="121">
        <f>Графики!Y18</f>
        <v>14723.94</v>
      </c>
      <c r="U18" s="121">
        <f>Графики!AA18</f>
        <v>14821.36</v>
      </c>
      <c r="V18" s="121">
        <f>Графики!AC18</f>
        <v>25556.96</v>
      </c>
      <c r="W18" s="121">
        <f>Графики!AE18</f>
        <v>12887.4</v>
      </c>
      <c r="X18" s="121">
        <f>Графики!AG18</f>
        <v>2870.25</v>
      </c>
      <c r="Y18" s="121">
        <f>Графики!AI18</f>
        <v>9003.67</v>
      </c>
      <c r="Z18" s="121">
        <f>Графики!AK18</f>
        <v>158946.99</v>
      </c>
      <c r="AA18" s="121">
        <f>Графики!AM18</f>
        <v>0</v>
      </c>
      <c r="AB18" s="121">
        <f>Графики!AU18</f>
        <v>0</v>
      </c>
      <c r="AC18" s="121">
        <f>Графики!AZ18</f>
        <v>0</v>
      </c>
      <c r="AD18" s="121">
        <f>Графики!BB18</f>
        <v>0</v>
      </c>
      <c r="AE18" s="121">
        <f>Графики!BE18</f>
        <v>0</v>
      </c>
      <c r="AF18" s="121">
        <f>Графики!BH18</f>
        <v>0</v>
      </c>
      <c r="AG18" s="121">
        <f>Графики!BK18</f>
        <v>0</v>
      </c>
      <c r="AH18" s="121">
        <f>Графики!BQ18</f>
        <v>0</v>
      </c>
      <c r="AI18" s="121">
        <f>Графики!BV18</f>
        <v>0</v>
      </c>
      <c r="AJ18" s="121">
        <f>Графики!CC18</f>
        <v>0</v>
      </c>
      <c r="AK18" s="121">
        <f>Графики!CE18</f>
        <v>0</v>
      </c>
      <c r="AL18" s="121">
        <f>Графики!CG18</f>
        <v>0</v>
      </c>
      <c r="AM18" s="121">
        <f>Графики!CI18</f>
        <v>0</v>
      </c>
      <c r="AN18" s="121">
        <f>Графики!CK18</f>
        <v>0</v>
      </c>
      <c r="AO18" s="121">
        <f>Графики!CM18</f>
        <v>0</v>
      </c>
      <c r="AP18" s="121">
        <f>Графики!CO18</f>
        <v>0</v>
      </c>
      <c r="AQ18" s="121">
        <f>Графики!CQ18</f>
        <v>0</v>
      </c>
      <c r="AR18" s="121">
        <f>Графики!CS18</f>
        <v>0</v>
      </c>
      <c r="AS18" s="125">
        <f t="shared" si="2"/>
        <v>99354.93499772155</v>
      </c>
      <c r="AT18" s="121">
        <f>Графики!C18</f>
        <v>99354.93499772155</v>
      </c>
      <c r="AU18" s="121">
        <f>Графики!AR18</f>
        <v>0</v>
      </c>
      <c r="AV18" s="125">
        <f t="shared" si="5"/>
        <v>0</v>
      </c>
      <c r="AW18" s="121">
        <f>Графики!BZ18</f>
        <v>0</v>
      </c>
    </row>
    <row r="19" spans="1:49" ht="15" customHeight="1" outlineLevel="1">
      <c r="A19" s="124">
        <v>38777</v>
      </c>
      <c r="B19" s="127">
        <f t="shared" si="0"/>
        <v>610783.8894268166</v>
      </c>
      <c r="C19" s="125">
        <f t="shared" si="1"/>
        <v>38766.12</v>
      </c>
      <c r="D19" s="121">
        <f>Графики!E19</f>
        <v>38766.12</v>
      </c>
      <c r="E19" s="125">
        <f t="shared" si="3"/>
        <v>58721.64000000001</v>
      </c>
      <c r="F19" s="121">
        <f>Графики!G19</f>
        <v>17026.45</v>
      </c>
      <c r="G19" s="121">
        <f>Графики!I19</f>
        <v>3253.15</v>
      </c>
      <c r="H19" s="121">
        <f>Графики!K19</f>
        <v>7723.1</v>
      </c>
      <c r="I19" s="121">
        <f>Графики!T19</f>
        <v>17851.04</v>
      </c>
      <c r="J19" s="121">
        <f>Графики!AO19</f>
        <v>12867.9</v>
      </c>
      <c r="K19" s="121">
        <f>Графики!AW19</f>
        <v>0</v>
      </c>
      <c r="L19" s="121">
        <f>Графики!BO19</f>
        <v>0</v>
      </c>
      <c r="M19" s="121">
        <f>Графики!BS19</f>
        <v>0</v>
      </c>
      <c r="N19" s="121">
        <f>Графики!BX19</f>
        <v>0</v>
      </c>
      <c r="O19" s="125">
        <f t="shared" si="4"/>
        <v>415224.20999999996</v>
      </c>
      <c r="P19" s="121">
        <f>Графики!M19</f>
        <v>88974.83</v>
      </c>
      <c r="Q19" s="121">
        <f>Графики!P19</f>
        <v>8729.75</v>
      </c>
      <c r="R19" s="121">
        <f>Графики!R19</f>
        <v>12490.83</v>
      </c>
      <c r="S19" s="121">
        <f>Графики!V19+Графики!W19</f>
        <v>68829.70999999999</v>
      </c>
      <c r="T19" s="121">
        <f>Графики!Y19</f>
        <v>14565.31</v>
      </c>
      <c r="U19" s="121">
        <f>Графики!AA19</f>
        <v>14661.68</v>
      </c>
      <c r="V19" s="121">
        <f>Графики!AC19</f>
        <v>25273.46</v>
      </c>
      <c r="W19" s="121">
        <f>Графики!AE19</f>
        <v>12751.48</v>
      </c>
      <c r="X19" s="121">
        <f>Графики!AG19</f>
        <v>2838.18</v>
      </c>
      <c r="Y19" s="121">
        <f>Графики!AI19</f>
        <v>8905.8</v>
      </c>
      <c r="Z19" s="121">
        <f>Графики!AK19</f>
        <v>157203.18</v>
      </c>
      <c r="AA19" s="121">
        <f>Графики!AM19</f>
        <v>0</v>
      </c>
      <c r="AB19" s="121">
        <f>Графики!AU19</f>
        <v>0</v>
      </c>
      <c r="AC19" s="121">
        <f>Графики!AZ19</f>
        <v>0</v>
      </c>
      <c r="AD19" s="121">
        <f>Графики!BB19</f>
        <v>0</v>
      </c>
      <c r="AE19" s="121">
        <f>Графики!BE19</f>
        <v>0</v>
      </c>
      <c r="AF19" s="121">
        <f>Графики!BH19</f>
        <v>0</v>
      </c>
      <c r="AG19" s="121">
        <f>Графики!BK19</f>
        <v>0</v>
      </c>
      <c r="AH19" s="121">
        <f>Графики!BQ19</f>
        <v>0</v>
      </c>
      <c r="AI19" s="121">
        <f>Графики!BV19</f>
        <v>0</v>
      </c>
      <c r="AJ19" s="121">
        <f>Графики!CC19</f>
        <v>0</v>
      </c>
      <c r="AK19" s="121">
        <f>Графики!CE19</f>
        <v>0</v>
      </c>
      <c r="AL19" s="121">
        <f>Графики!CG19</f>
        <v>0</v>
      </c>
      <c r="AM19" s="121">
        <f>Графики!CI19</f>
        <v>0</v>
      </c>
      <c r="AN19" s="121">
        <f>Графики!CK19</f>
        <v>0</v>
      </c>
      <c r="AO19" s="121">
        <f>Графики!CM19</f>
        <v>0</v>
      </c>
      <c r="AP19" s="121">
        <f>Графики!CO19</f>
        <v>0</v>
      </c>
      <c r="AQ19" s="121">
        <f>Графики!CQ19</f>
        <v>0</v>
      </c>
      <c r="AR19" s="121">
        <f>Графики!CS19</f>
        <v>0</v>
      </c>
      <c r="AS19" s="125">
        <f t="shared" si="2"/>
        <v>98071.91942681668</v>
      </c>
      <c r="AT19" s="121">
        <f>Графики!C19</f>
        <v>98071.91942681668</v>
      </c>
      <c r="AU19" s="121">
        <f>Графики!AR19</f>
        <v>0</v>
      </c>
      <c r="AV19" s="125">
        <f t="shared" si="5"/>
        <v>0</v>
      </c>
      <c r="AW19" s="121">
        <f>Графики!BZ19</f>
        <v>0</v>
      </c>
    </row>
    <row r="20" spans="1:49" ht="15" customHeight="1" outlineLevel="1">
      <c r="A20" s="124">
        <v>38808</v>
      </c>
      <c r="B20" s="127">
        <f t="shared" si="0"/>
        <v>879530.0109049939</v>
      </c>
      <c r="C20" s="125">
        <f t="shared" si="1"/>
        <v>38192</v>
      </c>
      <c r="D20" s="121">
        <f>Графики!E20</f>
        <v>38192</v>
      </c>
      <c r="E20" s="125">
        <f t="shared" si="3"/>
        <v>56068.82</v>
      </c>
      <c r="F20" s="121">
        <f>Графики!G20</f>
        <v>16793.97</v>
      </c>
      <c r="G20" s="121">
        <f>Графики!I20</f>
        <v>3209.33</v>
      </c>
      <c r="H20" s="121">
        <f>Графики!K20</f>
        <v>7606.28</v>
      </c>
      <c r="I20" s="121">
        <f>Графики!T20</f>
        <v>17629.2</v>
      </c>
      <c r="J20" s="121">
        <f>Графики!AO20</f>
        <v>10830.04</v>
      </c>
      <c r="K20" s="121">
        <f>Графики!AW20</f>
        <v>0</v>
      </c>
      <c r="L20" s="121">
        <f>Графики!BO20</f>
        <v>0</v>
      </c>
      <c r="M20" s="121">
        <f>Графики!BS20</f>
        <v>0</v>
      </c>
      <c r="N20" s="121">
        <f>Графики!BX20</f>
        <v>0</v>
      </c>
      <c r="O20" s="125">
        <f t="shared" si="4"/>
        <v>688480.2517149755</v>
      </c>
      <c r="P20" s="121">
        <f>Графики!M20</f>
        <v>87852</v>
      </c>
      <c r="Q20" s="121">
        <f>Графики!P20</f>
        <v>8631.46</v>
      </c>
      <c r="R20" s="121">
        <f>Графики!R20</f>
        <v>12346.76</v>
      </c>
      <c r="S20" s="121">
        <f>Графики!V20+Графики!W20</f>
        <v>68033.91</v>
      </c>
      <c r="T20" s="121">
        <f>Графики!Y20</f>
        <v>14406.69</v>
      </c>
      <c r="U20" s="121">
        <f>Графики!AA20</f>
        <v>14502</v>
      </c>
      <c r="V20" s="121">
        <f>Графики!AC20</f>
        <v>24989.97</v>
      </c>
      <c r="W20" s="121">
        <f>Графики!AE20</f>
        <v>12615.57</v>
      </c>
      <c r="X20" s="121">
        <f>Графики!AG20</f>
        <v>2806.1</v>
      </c>
      <c r="Y20" s="121">
        <f>Графики!AI20</f>
        <v>8807.93</v>
      </c>
      <c r="Z20" s="121">
        <f>Графики!AK20</f>
        <v>155459.38</v>
      </c>
      <c r="AA20" s="121">
        <f>Графики!AM20</f>
        <v>4870.11919716499</v>
      </c>
      <c r="AB20" s="121">
        <f>Графики!AU20</f>
        <v>0</v>
      </c>
      <c r="AC20" s="121">
        <f>Графики!AZ20</f>
        <v>0</v>
      </c>
      <c r="AD20" s="121">
        <f>Графики!BB20</f>
        <v>69171.495275</v>
      </c>
      <c r="AE20" s="121">
        <f>Графики!BE20</f>
        <v>56952.59</v>
      </c>
      <c r="AF20" s="121">
        <f>Графики!BH20</f>
        <v>147034.2772428105</v>
      </c>
      <c r="AG20" s="121">
        <f>Графики!BK20</f>
        <v>0</v>
      </c>
      <c r="AH20" s="121">
        <f>Графики!BQ20</f>
        <v>0</v>
      </c>
      <c r="AI20" s="121">
        <f>Графики!BV20</f>
        <v>0</v>
      </c>
      <c r="AJ20" s="121">
        <f>Графики!CC20</f>
        <v>0</v>
      </c>
      <c r="AK20" s="121">
        <f>Графики!CE20</f>
        <v>0</v>
      </c>
      <c r="AL20" s="121">
        <f>Графики!CG20</f>
        <v>0</v>
      </c>
      <c r="AM20" s="121">
        <f>Графики!CI20</f>
        <v>0</v>
      </c>
      <c r="AN20" s="121">
        <f>Графики!CK20</f>
        <v>0</v>
      </c>
      <c r="AO20" s="121">
        <f>Графики!CM20</f>
        <v>0</v>
      </c>
      <c r="AP20" s="121">
        <f>Графики!CO20</f>
        <v>0</v>
      </c>
      <c r="AQ20" s="121">
        <f>Графики!CQ20</f>
        <v>0</v>
      </c>
      <c r="AR20" s="121">
        <f>Графики!CS20</f>
        <v>0</v>
      </c>
      <c r="AS20" s="125">
        <f t="shared" si="2"/>
        <v>96788.93919001846</v>
      </c>
      <c r="AT20" s="121">
        <f>Графики!C20</f>
        <v>96788.93919001846</v>
      </c>
      <c r="AU20" s="121">
        <f>Графики!AR20</f>
        <v>0</v>
      </c>
      <c r="AV20" s="125">
        <f t="shared" si="5"/>
        <v>0</v>
      </c>
      <c r="AW20" s="121">
        <f>Графики!BZ20</f>
        <v>0</v>
      </c>
    </row>
    <row r="21" spans="1:49" ht="15" customHeight="1" outlineLevel="1">
      <c r="A21" s="124">
        <v>38838</v>
      </c>
      <c r="B21" s="127">
        <f t="shared" si="0"/>
        <v>671104.7390766168</v>
      </c>
      <c r="C21" s="125">
        <f t="shared" si="1"/>
        <v>37617.88</v>
      </c>
      <c r="D21" s="121">
        <f>Графики!E21</f>
        <v>37617.88</v>
      </c>
      <c r="E21" s="125">
        <f t="shared" si="3"/>
        <v>55319.350000000006</v>
      </c>
      <c r="F21" s="121">
        <f>Графики!G21</f>
        <v>16561.5</v>
      </c>
      <c r="G21" s="121">
        <f>Графики!I21</f>
        <v>3165.51</v>
      </c>
      <c r="H21" s="121">
        <f>Графики!K21</f>
        <v>7489.46</v>
      </c>
      <c r="I21" s="121">
        <f>Графики!T21</f>
        <v>17408.54</v>
      </c>
      <c r="J21" s="121">
        <f>Графики!AO21</f>
        <v>10694.34</v>
      </c>
      <c r="K21" s="121">
        <f>Графики!AW21</f>
        <v>0</v>
      </c>
      <c r="L21" s="121">
        <f>Графики!BO21</f>
        <v>0</v>
      </c>
      <c r="M21" s="121">
        <f>Графики!BS21</f>
        <v>0</v>
      </c>
      <c r="N21" s="121">
        <f>Графики!BX21</f>
        <v>0</v>
      </c>
      <c r="O21" s="125">
        <f t="shared" si="4"/>
        <v>482661.58545750333</v>
      </c>
      <c r="P21" s="121">
        <f>Графики!M21</f>
        <v>86729.14</v>
      </c>
      <c r="Q21" s="121">
        <f>Графики!P21</f>
        <v>8533.19</v>
      </c>
      <c r="R21" s="121">
        <f>Графики!R21</f>
        <v>12201.7</v>
      </c>
      <c r="S21" s="121">
        <f>Графики!V21+Графики!W21</f>
        <v>67238.1</v>
      </c>
      <c r="T21" s="121">
        <f>Графики!Y21</f>
        <v>14248.06</v>
      </c>
      <c r="U21" s="121">
        <f>Графики!AA21</f>
        <v>14342.32</v>
      </c>
      <c r="V21" s="121">
        <f>Графики!AC21</f>
        <v>24706.48</v>
      </c>
      <c r="W21" s="121">
        <f>Графики!AE21</f>
        <v>12479.65</v>
      </c>
      <c r="X21" s="121">
        <f>Графики!AG21</f>
        <v>2774.03</v>
      </c>
      <c r="Y21" s="121">
        <f>Графики!AI21</f>
        <v>8710.06</v>
      </c>
      <c r="Z21" s="121">
        <f>Графики!AK21</f>
        <v>153715.56</v>
      </c>
      <c r="AA21" s="121">
        <f>Графики!AM21</f>
        <v>4822.17797102195</v>
      </c>
      <c r="AB21" s="121">
        <f>Графики!AU21</f>
        <v>0</v>
      </c>
      <c r="AC21" s="121">
        <f>Графики!AZ21</f>
        <v>0</v>
      </c>
      <c r="AD21" s="121">
        <f>Графики!BB21</f>
        <v>68490.73114999999</v>
      </c>
      <c r="AE21" s="121">
        <f>Графики!BE21</f>
        <v>3670.38633648129</v>
      </c>
      <c r="AF21" s="121">
        <f>Графики!BH21</f>
        <v>0</v>
      </c>
      <c r="AG21" s="121">
        <f>Графики!BK21</f>
        <v>0</v>
      </c>
      <c r="AH21" s="121">
        <f>Графики!BQ21</f>
        <v>0</v>
      </c>
      <c r="AI21" s="121">
        <f>Графики!BV21</f>
        <v>0</v>
      </c>
      <c r="AJ21" s="121">
        <f>Графики!CC21</f>
        <v>0</v>
      </c>
      <c r="AK21" s="121">
        <f>Графики!CE21</f>
        <v>0</v>
      </c>
      <c r="AL21" s="121">
        <f>Графики!CG21</f>
        <v>0</v>
      </c>
      <c r="AM21" s="121">
        <f>Графики!CI21</f>
        <v>0</v>
      </c>
      <c r="AN21" s="121">
        <f>Графики!CK21</f>
        <v>0</v>
      </c>
      <c r="AO21" s="121">
        <f>Графики!CM21</f>
        <v>0</v>
      </c>
      <c r="AP21" s="121">
        <f>Графики!CO21</f>
        <v>0</v>
      </c>
      <c r="AQ21" s="121">
        <f>Графики!CQ21</f>
        <v>0</v>
      </c>
      <c r="AR21" s="121">
        <f>Графики!CS21</f>
        <v>0</v>
      </c>
      <c r="AS21" s="125">
        <f t="shared" si="2"/>
        <v>95505.92361911356</v>
      </c>
      <c r="AT21" s="121">
        <f>Графики!C21</f>
        <v>95505.92361911356</v>
      </c>
      <c r="AU21" s="121">
        <f>Графики!AR21</f>
        <v>0</v>
      </c>
      <c r="AV21" s="125">
        <f t="shared" si="5"/>
        <v>0</v>
      </c>
      <c r="AW21" s="121">
        <f>Графики!BZ21</f>
        <v>0</v>
      </c>
    </row>
    <row r="22" spans="1:49" ht="15" customHeight="1" outlineLevel="1">
      <c r="A22" s="124">
        <v>38869</v>
      </c>
      <c r="B22" s="127">
        <f t="shared" si="0"/>
        <v>685459.0925899332</v>
      </c>
      <c r="C22" s="125">
        <f t="shared" si="1"/>
        <v>37043.78</v>
      </c>
      <c r="D22" s="121">
        <f>Графики!E22</f>
        <v>37043.78</v>
      </c>
      <c r="E22" s="125">
        <f t="shared" si="3"/>
        <v>54571.049999999996</v>
      </c>
      <c r="F22" s="121">
        <f>Графики!G22</f>
        <v>16329.02</v>
      </c>
      <c r="G22" s="121">
        <f>Графики!I22</f>
        <v>3121.69</v>
      </c>
      <c r="H22" s="121">
        <f>Графики!K22</f>
        <v>7372.64</v>
      </c>
      <c r="I22" s="121">
        <f>Графики!T22</f>
        <v>17187.88</v>
      </c>
      <c r="J22" s="121">
        <f>Графики!AO22</f>
        <v>10559.82</v>
      </c>
      <c r="K22" s="121">
        <f>Графики!AW22</f>
        <v>0</v>
      </c>
      <c r="L22" s="121">
        <f>Графики!BO22</f>
        <v>0</v>
      </c>
      <c r="M22" s="121">
        <f>Графики!BS22</f>
        <v>0</v>
      </c>
      <c r="N22" s="121">
        <f>Графики!BX22</f>
        <v>0</v>
      </c>
      <c r="O22" s="125">
        <f t="shared" si="4"/>
        <v>499621.35454172455</v>
      </c>
      <c r="P22" s="121">
        <f>Графики!M22</f>
        <v>85606.27</v>
      </c>
      <c r="Q22" s="121">
        <f>Графики!P22</f>
        <v>8434.89</v>
      </c>
      <c r="R22" s="121">
        <f>Графики!R22</f>
        <v>12057.31</v>
      </c>
      <c r="S22" s="121">
        <f>Графики!V22+Графики!W22</f>
        <v>66442.3</v>
      </c>
      <c r="T22" s="121">
        <f>Графики!Y22</f>
        <v>14089.43</v>
      </c>
      <c r="U22" s="121">
        <f>Графики!AA22</f>
        <v>14182.65</v>
      </c>
      <c r="V22" s="121">
        <f>Графики!AC22</f>
        <v>24422.99</v>
      </c>
      <c r="W22" s="121">
        <f>Графики!AE22</f>
        <v>12343.74</v>
      </c>
      <c r="X22" s="121">
        <f>Графики!AG22</f>
        <v>2741.96</v>
      </c>
      <c r="Y22" s="121">
        <f>Графики!AI22</f>
        <v>8612.19</v>
      </c>
      <c r="Z22" s="121">
        <f>Графики!AK22</f>
        <v>151971.8</v>
      </c>
      <c r="AA22" s="121">
        <f>Графики!AM22</f>
        <v>4774.265817787427</v>
      </c>
      <c r="AB22" s="121">
        <f>Графики!AU22</f>
        <v>0</v>
      </c>
      <c r="AC22" s="121">
        <f>Графики!AZ22</f>
        <v>0</v>
      </c>
      <c r="AD22" s="121">
        <f>Графики!BB22</f>
        <v>67810.0098</v>
      </c>
      <c r="AE22" s="121">
        <f>Графики!BE22</f>
        <v>6894.679748500494</v>
      </c>
      <c r="AF22" s="121">
        <f>Графики!BH22</f>
        <v>19236.869175436674</v>
      </c>
      <c r="AG22" s="121">
        <f>Графики!BK22</f>
        <v>0</v>
      </c>
      <c r="AH22" s="121">
        <f>Графики!BQ22</f>
        <v>0</v>
      </c>
      <c r="AI22" s="121">
        <f>Графики!BV22</f>
        <v>0</v>
      </c>
      <c r="AJ22" s="121">
        <f>Графики!CC22</f>
        <v>0</v>
      </c>
      <c r="AK22" s="121">
        <f>Графики!CE22</f>
        <v>0</v>
      </c>
      <c r="AL22" s="121">
        <f>Графики!CG22</f>
        <v>0</v>
      </c>
      <c r="AM22" s="121">
        <f>Графики!CI22</f>
        <v>0</v>
      </c>
      <c r="AN22" s="121">
        <f>Графики!CK22</f>
        <v>0</v>
      </c>
      <c r="AO22" s="121">
        <f>Графики!CM22</f>
        <v>0</v>
      </c>
      <c r="AP22" s="121">
        <f>Графики!CO22</f>
        <v>0</v>
      </c>
      <c r="AQ22" s="121">
        <f>Графики!CQ22</f>
        <v>0</v>
      </c>
      <c r="AR22" s="121">
        <f>Графики!CS22</f>
        <v>0</v>
      </c>
      <c r="AS22" s="125">
        <f t="shared" si="2"/>
        <v>94222.90804820867</v>
      </c>
      <c r="AT22" s="121">
        <f>Графики!C22</f>
        <v>94222.90804820867</v>
      </c>
      <c r="AU22" s="121">
        <f>Графики!AR22</f>
        <v>0</v>
      </c>
      <c r="AV22" s="125">
        <f t="shared" si="5"/>
        <v>0</v>
      </c>
      <c r="AW22" s="121">
        <f>Графики!BZ22</f>
        <v>0</v>
      </c>
    </row>
    <row r="23" spans="1:49" ht="15" customHeight="1" outlineLevel="1">
      <c r="A23" s="124">
        <v>38899</v>
      </c>
      <c r="B23" s="127">
        <f t="shared" si="0"/>
        <v>838340.7217907353</v>
      </c>
      <c r="C23" s="125">
        <f t="shared" si="1"/>
        <v>36469.66</v>
      </c>
      <c r="D23" s="121">
        <f>Графики!E23</f>
        <v>36469.66</v>
      </c>
      <c r="E23" s="125">
        <f t="shared" si="3"/>
        <v>74967.85836734694</v>
      </c>
      <c r="F23" s="121">
        <f>Графики!G23</f>
        <v>16096.53</v>
      </c>
      <c r="G23" s="121">
        <f>Графики!I23</f>
        <v>3077.87</v>
      </c>
      <c r="H23" s="121">
        <f>Графики!K23</f>
        <v>7257</v>
      </c>
      <c r="I23" s="121">
        <f>Графики!T23</f>
        <v>16967.22</v>
      </c>
      <c r="J23" s="121">
        <f>Графики!AO23</f>
        <v>10424.12</v>
      </c>
      <c r="K23" s="121">
        <f>Графики!AW23</f>
        <v>21145.11836734693</v>
      </c>
      <c r="L23" s="121">
        <f>Графики!BO23</f>
        <v>0</v>
      </c>
      <c r="M23" s="121">
        <f>Графики!BS23</f>
        <v>0</v>
      </c>
      <c r="N23" s="121">
        <f>Графики!BX23</f>
        <v>0</v>
      </c>
      <c r="O23" s="125">
        <f t="shared" si="4"/>
        <v>633963.2756119778</v>
      </c>
      <c r="P23" s="121">
        <f>Графики!M23</f>
        <v>84483.41</v>
      </c>
      <c r="Q23" s="121">
        <f>Графики!P23</f>
        <v>8336.6</v>
      </c>
      <c r="R23" s="121">
        <f>Графики!R23</f>
        <v>11912.26</v>
      </c>
      <c r="S23" s="121">
        <f>Графики!V23+Графики!W23</f>
        <v>65646.48999999999</v>
      </c>
      <c r="T23" s="121">
        <f>Графики!Y23</f>
        <v>13930.8</v>
      </c>
      <c r="U23" s="121">
        <f>Графики!AA23</f>
        <v>14022.97</v>
      </c>
      <c r="V23" s="121">
        <f>Графики!AC23</f>
        <v>24139.49</v>
      </c>
      <c r="W23" s="121">
        <f>Графики!AE23</f>
        <v>12207.83</v>
      </c>
      <c r="X23" s="121">
        <f>Графики!AG23</f>
        <v>2709.88</v>
      </c>
      <c r="Y23" s="121">
        <f>Графики!AI23</f>
        <v>8514.43</v>
      </c>
      <c r="Z23" s="121">
        <f>Графики!AK23</f>
        <v>150227.98</v>
      </c>
      <c r="AA23" s="121">
        <f>Графики!AM23</f>
        <v>4726.3245916443875</v>
      </c>
      <c r="AB23" s="121">
        <f>Графики!AU23</f>
        <v>32615.432638171642</v>
      </c>
      <c r="AC23" s="121">
        <f>Графики!AZ23</f>
        <v>93574.20336795642</v>
      </c>
      <c r="AD23" s="121">
        <f>Графики!BB23</f>
        <v>67129.245675</v>
      </c>
      <c r="AE23" s="121">
        <f>Графики!BE23</f>
        <v>5701.591941304297</v>
      </c>
      <c r="AF23" s="121">
        <f>Графики!BH23</f>
        <v>13908.639848685856</v>
      </c>
      <c r="AG23" s="121">
        <f>Графики!BK23</f>
        <v>20175.697549215216</v>
      </c>
      <c r="AH23" s="121">
        <f>Графики!BQ23</f>
        <v>0</v>
      </c>
      <c r="AI23" s="121">
        <f>Графики!BV23</f>
        <v>0</v>
      </c>
      <c r="AJ23" s="121">
        <f>Графики!CC23</f>
        <v>0</v>
      </c>
      <c r="AK23" s="121">
        <f>Графики!CE23</f>
        <v>0</v>
      </c>
      <c r="AL23" s="121">
        <f>Графики!CG23</f>
        <v>0</v>
      </c>
      <c r="AM23" s="121">
        <f>Графики!CI23</f>
        <v>0</v>
      </c>
      <c r="AN23" s="121">
        <f>Графики!CK23</f>
        <v>0</v>
      </c>
      <c r="AO23" s="121">
        <f>Графики!CM23</f>
        <v>0</v>
      </c>
      <c r="AP23" s="121">
        <f>Графики!CO23</f>
        <v>0</v>
      </c>
      <c r="AQ23" s="121">
        <f>Графики!CQ23</f>
        <v>0</v>
      </c>
      <c r="AR23" s="121">
        <f>Графики!CS23</f>
        <v>0</v>
      </c>
      <c r="AS23" s="125">
        <f t="shared" si="2"/>
        <v>92939.92781141047</v>
      </c>
      <c r="AT23" s="121">
        <f>Графики!C23</f>
        <v>92939.92781141047</v>
      </c>
      <c r="AU23" s="121">
        <f>Графики!AR23</f>
        <v>0</v>
      </c>
      <c r="AV23" s="125">
        <f t="shared" si="5"/>
        <v>0</v>
      </c>
      <c r="AW23" s="121">
        <f>Графики!BZ23</f>
        <v>0</v>
      </c>
    </row>
    <row r="24" spans="1:49" ht="15" customHeight="1" outlineLevel="1">
      <c r="A24" s="124">
        <v>38930</v>
      </c>
      <c r="B24" s="127">
        <f t="shared" si="0"/>
        <v>1246130.3516378477</v>
      </c>
      <c r="C24" s="125">
        <f t="shared" si="1"/>
        <v>35895.55</v>
      </c>
      <c r="D24" s="121">
        <f>Графики!E24</f>
        <v>35895.55</v>
      </c>
      <c r="E24" s="125">
        <f t="shared" si="3"/>
        <v>616284.92</v>
      </c>
      <c r="F24" s="121">
        <f>Графики!G24</f>
        <v>15864.07</v>
      </c>
      <c r="G24" s="121">
        <f>Графики!I24</f>
        <v>3034.05</v>
      </c>
      <c r="H24" s="121">
        <f>Графики!K24</f>
        <v>7140.18</v>
      </c>
      <c r="I24" s="121">
        <f>Графики!T24</f>
        <v>16746.56</v>
      </c>
      <c r="J24" s="121">
        <f>Графики!AO24</f>
        <v>10289.6</v>
      </c>
      <c r="K24" s="121">
        <f>Графики!AW24</f>
        <v>0</v>
      </c>
      <c r="L24" s="121">
        <f>Графики!BO24</f>
        <v>359089.34</v>
      </c>
      <c r="M24" s="121">
        <f>Графики!BS24</f>
        <v>204121.12</v>
      </c>
      <c r="N24" s="121">
        <f>Графики!BX24</f>
        <v>0</v>
      </c>
      <c r="O24" s="125">
        <f t="shared" si="4"/>
        <v>502292.96939734195</v>
      </c>
      <c r="P24" s="121">
        <f>Графики!M24</f>
        <v>83360.54</v>
      </c>
      <c r="Q24" s="121">
        <f>Графики!P24</f>
        <v>8238.33</v>
      </c>
      <c r="R24" s="121">
        <f>Графики!R24</f>
        <v>11767.21</v>
      </c>
      <c r="S24" s="121">
        <f>Графики!V24+Графики!W24</f>
        <v>64850.67</v>
      </c>
      <c r="T24" s="121">
        <f>Графики!Y24</f>
        <v>13772.17</v>
      </c>
      <c r="U24" s="121">
        <f>Графики!AA24</f>
        <v>13863.29</v>
      </c>
      <c r="V24" s="121">
        <f>Графики!AC24</f>
        <v>23856</v>
      </c>
      <c r="W24" s="121">
        <f>Графики!AE24</f>
        <v>12071.91</v>
      </c>
      <c r="X24" s="121">
        <f>Графики!AG24</f>
        <v>2677.8</v>
      </c>
      <c r="Y24" s="121">
        <f>Графики!AI24</f>
        <v>8416.57</v>
      </c>
      <c r="Z24" s="121">
        <f>Графики!AK24</f>
        <v>148484.18</v>
      </c>
      <c r="AA24" s="121">
        <f>Графики!AM24</f>
        <v>4678.383365501349</v>
      </c>
      <c r="AB24" s="121">
        <f>Графики!AU24</f>
        <v>4342.212454498369</v>
      </c>
      <c r="AC24" s="121">
        <f>Графики!AZ24</f>
        <v>129.445625620903</v>
      </c>
      <c r="AD24" s="121">
        <f>Графики!BB24</f>
        <v>66448.48154999998</v>
      </c>
      <c r="AE24" s="121">
        <f>Графики!BE24</f>
        <v>5643.3997003493</v>
      </c>
      <c r="AF24" s="121">
        <f>Графики!BH24</f>
        <v>15199.607058204947</v>
      </c>
      <c r="AG24" s="121">
        <f>Графики!BK24</f>
        <v>14492.769643167005</v>
      </c>
      <c r="AH24" s="121">
        <f>Графики!BQ24</f>
        <v>0</v>
      </c>
      <c r="AI24" s="121">
        <f>Графики!BV24</f>
        <v>0</v>
      </c>
      <c r="AJ24" s="121">
        <f>Графики!CC24</f>
        <v>0</v>
      </c>
      <c r="AK24" s="121">
        <f>Графики!CE24</f>
        <v>0</v>
      </c>
      <c r="AL24" s="121">
        <f>Графики!CG24</f>
        <v>0</v>
      </c>
      <c r="AM24" s="121">
        <f>Графики!CI24</f>
        <v>0</v>
      </c>
      <c r="AN24" s="121">
        <f>Графики!CK24</f>
        <v>0</v>
      </c>
      <c r="AO24" s="121">
        <f>Графики!CM24</f>
        <v>0</v>
      </c>
      <c r="AP24" s="121">
        <f>Графики!CO24</f>
        <v>0</v>
      </c>
      <c r="AQ24" s="121">
        <f>Графики!CQ24</f>
        <v>0</v>
      </c>
      <c r="AR24" s="121">
        <f>Графики!CS24</f>
        <v>0</v>
      </c>
      <c r="AS24" s="125">
        <f t="shared" si="2"/>
        <v>91656.91224050558</v>
      </c>
      <c r="AT24" s="121">
        <f>Графики!C24</f>
        <v>91656.91224050558</v>
      </c>
      <c r="AU24" s="121">
        <f>Графики!AR24</f>
        <v>0</v>
      </c>
      <c r="AV24" s="125">
        <f t="shared" si="5"/>
        <v>0</v>
      </c>
      <c r="AW24" s="121">
        <f>Графики!BZ24</f>
        <v>0</v>
      </c>
    </row>
    <row r="25" spans="1:49" ht="15" customHeight="1" outlineLevel="1">
      <c r="A25" s="124">
        <v>38961</v>
      </c>
      <c r="B25" s="127">
        <f t="shared" si="0"/>
        <v>1147644.6463084521</v>
      </c>
      <c r="C25" s="125">
        <f t="shared" si="1"/>
        <v>35321.44</v>
      </c>
      <c r="D25" s="121">
        <f>Графики!E25</f>
        <v>35321.44</v>
      </c>
      <c r="E25" s="125">
        <f t="shared" si="3"/>
        <v>487377.24346938776</v>
      </c>
      <c r="F25" s="121">
        <f>Графики!G25</f>
        <v>15631.58</v>
      </c>
      <c r="G25" s="121">
        <f>Графики!I25</f>
        <v>2990.23</v>
      </c>
      <c r="H25" s="121">
        <f>Графики!K25</f>
        <v>7023.36</v>
      </c>
      <c r="I25" s="121">
        <f>Графики!T25</f>
        <v>16524.72</v>
      </c>
      <c r="J25" s="121">
        <f>Графики!AO25</f>
        <v>10153.9</v>
      </c>
      <c r="K25" s="121">
        <f>Графики!AW25</f>
        <v>2972.853469387754</v>
      </c>
      <c r="L25" s="121">
        <f>Графики!BO25</f>
        <v>432080.6</v>
      </c>
      <c r="M25" s="121">
        <f>Графики!BS25</f>
        <v>0</v>
      </c>
      <c r="N25" s="121">
        <f>Графики!BX25</f>
        <v>0</v>
      </c>
      <c r="O25" s="125">
        <f t="shared" si="4"/>
        <v>504863.02523613034</v>
      </c>
      <c r="P25" s="121">
        <f>Графики!M25</f>
        <v>82237.67</v>
      </c>
      <c r="Q25" s="121">
        <f>Графики!P25</f>
        <v>8140.04</v>
      </c>
      <c r="R25" s="121">
        <f>Графики!R25</f>
        <v>11623.13</v>
      </c>
      <c r="S25" s="121">
        <f>Графики!V25+Графики!W25</f>
        <v>64054.86</v>
      </c>
      <c r="T25" s="121">
        <f>Графики!Y25</f>
        <v>13613.55</v>
      </c>
      <c r="U25" s="121">
        <f>Графики!AA25</f>
        <v>13703.61</v>
      </c>
      <c r="V25" s="121">
        <f>Графики!AC25</f>
        <v>23572.5</v>
      </c>
      <c r="W25" s="121">
        <f>Графики!AE25</f>
        <v>11936</v>
      </c>
      <c r="X25" s="121">
        <f>Графики!AG25</f>
        <v>2645.72</v>
      </c>
      <c r="Y25" s="121">
        <f>Графики!AI25</f>
        <v>8318.7</v>
      </c>
      <c r="Z25" s="121">
        <f>Графики!AK25</f>
        <v>146740.37</v>
      </c>
      <c r="AA25" s="121">
        <f>Графики!AM25</f>
        <v>4630.471212266826</v>
      </c>
      <c r="AB25" s="121">
        <f>Графики!AU25</f>
        <v>3382.7846507840195</v>
      </c>
      <c r="AC25" s="121">
        <f>Графики!AZ25</f>
        <v>9909.830045415269</v>
      </c>
      <c r="AD25" s="121">
        <f>Графики!BB25</f>
        <v>65767.717425</v>
      </c>
      <c r="AE25" s="121">
        <f>Графики!BE25</f>
        <v>5585.2046284974385</v>
      </c>
      <c r="AF25" s="121">
        <f>Графики!BH25</f>
        <v>14658.153301836735</v>
      </c>
      <c r="AG25" s="121">
        <f>Графики!BK25</f>
        <v>14342.713972330044</v>
      </c>
      <c r="AH25" s="121">
        <f>Графики!BQ25</f>
        <v>0</v>
      </c>
      <c r="AI25" s="121">
        <f>Графики!BV25</f>
        <v>0</v>
      </c>
      <c r="AJ25" s="121">
        <f>Графики!CC25</f>
        <v>0</v>
      </c>
      <c r="AK25" s="121">
        <f>Графики!CE25</f>
        <v>0</v>
      </c>
      <c r="AL25" s="121">
        <f>Графики!CG25</f>
        <v>0</v>
      </c>
      <c r="AM25" s="121">
        <f>Графики!CI25</f>
        <v>0</v>
      </c>
      <c r="AN25" s="121">
        <f>Графики!CK25</f>
        <v>0</v>
      </c>
      <c r="AO25" s="121">
        <f>Графики!CM25</f>
        <v>0</v>
      </c>
      <c r="AP25" s="121">
        <f>Графики!CO25</f>
        <v>0</v>
      </c>
      <c r="AQ25" s="121">
        <f>Графики!CQ25</f>
        <v>0</v>
      </c>
      <c r="AR25" s="121">
        <f>Графики!CS25</f>
        <v>0</v>
      </c>
      <c r="AS25" s="125">
        <f t="shared" si="2"/>
        <v>120082.937602934</v>
      </c>
      <c r="AT25" s="121">
        <f>Графики!C25</f>
        <v>90373.89666960068</v>
      </c>
      <c r="AU25" s="121">
        <f>Графики!AR25</f>
        <v>29709.040933333323</v>
      </c>
      <c r="AV25" s="125">
        <f t="shared" si="5"/>
        <v>0</v>
      </c>
      <c r="AW25" s="121">
        <f>Графики!BZ25</f>
        <v>0</v>
      </c>
    </row>
    <row r="26" spans="1:49" ht="15" customHeight="1" outlineLevel="1">
      <c r="A26" s="124">
        <v>38991</v>
      </c>
      <c r="B26" s="127">
        <f t="shared" si="0"/>
        <v>3036615.300971569</v>
      </c>
      <c r="C26" s="125">
        <f t="shared" si="1"/>
        <v>34747.33</v>
      </c>
      <c r="D26" s="121">
        <f>Графики!E26</f>
        <v>34747.33</v>
      </c>
      <c r="E26" s="125">
        <f t="shared" si="3"/>
        <v>649852.6802040816</v>
      </c>
      <c r="F26" s="121">
        <f>Графики!G26</f>
        <v>15399.12</v>
      </c>
      <c r="G26" s="121">
        <f>Графики!I26</f>
        <v>2946.41</v>
      </c>
      <c r="H26" s="121">
        <f>Графики!K26</f>
        <v>6906.54</v>
      </c>
      <c r="I26" s="121">
        <f>Графики!T26</f>
        <v>16304.06</v>
      </c>
      <c r="J26" s="121">
        <f>Графики!AO26</f>
        <v>10019.38</v>
      </c>
      <c r="K26" s="121">
        <f>Графики!AW26</f>
        <v>2149.430204081632</v>
      </c>
      <c r="L26" s="121">
        <f>Графики!BO26</f>
        <v>596127.74</v>
      </c>
      <c r="M26" s="121">
        <f>Графики!BS26</f>
        <v>0</v>
      </c>
      <c r="N26" s="121">
        <f>Графики!BX26</f>
        <v>0</v>
      </c>
      <c r="O26" s="125">
        <f t="shared" si="4"/>
        <v>2241203.406334685</v>
      </c>
      <c r="P26" s="121">
        <f>Графики!M26</f>
        <v>81114.81</v>
      </c>
      <c r="Q26" s="121">
        <f>Графики!P26</f>
        <v>8041.75</v>
      </c>
      <c r="R26" s="121">
        <f>Графики!R26</f>
        <v>11478.08</v>
      </c>
      <c r="S26" s="121">
        <f>Графики!V26+Графики!W26</f>
        <v>63259.08</v>
      </c>
      <c r="T26" s="121">
        <f>Графики!Y26</f>
        <v>13454.92</v>
      </c>
      <c r="U26" s="121">
        <f>Графики!AA26</f>
        <v>13543.94</v>
      </c>
      <c r="V26" s="121">
        <f>Графики!AC26</f>
        <v>23289.01</v>
      </c>
      <c r="W26" s="121">
        <f>Графики!AE26</f>
        <v>11800.09</v>
      </c>
      <c r="X26" s="121">
        <f>Графики!AG26</f>
        <v>2613.65</v>
      </c>
      <c r="Y26" s="121">
        <f>Графики!AI26</f>
        <v>8220.83</v>
      </c>
      <c r="Z26" s="121">
        <f>Графики!AK26</f>
        <v>144996.53</v>
      </c>
      <c r="AA26" s="121">
        <f>Графики!AM26</f>
        <v>4582.529986123786</v>
      </c>
      <c r="AB26" s="121">
        <f>Графики!AU26</f>
        <v>3282.89234702291</v>
      </c>
      <c r="AC26" s="121">
        <f>Графики!AZ26</f>
        <v>7190.27524172069</v>
      </c>
      <c r="AD26" s="121">
        <f>Графики!BB26</f>
        <v>65086.953299999994</v>
      </c>
      <c r="AE26" s="121">
        <f>Графики!BE26</f>
        <v>5527.002973618786</v>
      </c>
      <c r="AF26" s="121">
        <f>Графики!BH26</f>
        <v>14503.419545468521</v>
      </c>
      <c r="AG26" s="121">
        <f>Графики!BK26</f>
        <v>14192.664893671854</v>
      </c>
      <c r="AH26" s="121">
        <f>Графики!BQ26</f>
        <v>17034.75764705882</v>
      </c>
      <c r="AI26" s="121">
        <f>Графики!BV26</f>
        <v>884559.0104</v>
      </c>
      <c r="AJ26" s="121">
        <f>Графики!CC26</f>
        <v>0</v>
      </c>
      <c r="AK26" s="121">
        <f>Графики!CE26</f>
        <v>843431.21</v>
      </c>
      <c r="AL26" s="121">
        <f>Графики!CG26</f>
        <v>0</v>
      </c>
      <c r="AM26" s="121">
        <f>Графики!CI26</f>
        <v>0</v>
      </c>
      <c r="AN26" s="121">
        <f>Графики!CK26</f>
        <v>0</v>
      </c>
      <c r="AO26" s="121">
        <f>Графики!CM26</f>
        <v>0</v>
      </c>
      <c r="AP26" s="121">
        <f>Графики!CO26</f>
        <v>0</v>
      </c>
      <c r="AQ26" s="121">
        <f>Графики!CQ26</f>
        <v>0</v>
      </c>
      <c r="AR26" s="121">
        <f>Графики!CS26</f>
        <v>0</v>
      </c>
      <c r="AS26" s="125">
        <f t="shared" si="2"/>
        <v>110811.88443280246</v>
      </c>
      <c r="AT26" s="121">
        <f>Графики!C26</f>
        <v>89090.91643280246</v>
      </c>
      <c r="AU26" s="121">
        <f>Графики!AR26</f>
        <v>21720.96799999999</v>
      </c>
      <c r="AV26" s="125">
        <f t="shared" si="5"/>
        <v>0</v>
      </c>
      <c r="AW26" s="121">
        <f>Графики!BZ26</f>
        <v>0</v>
      </c>
    </row>
    <row r="27" spans="1:49" ht="15" outlineLevel="1">
      <c r="A27" s="124">
        <v>39022</v>
      </c>
      <c r="B27" s="127">
        <f t="shared" si="0"/>
        <v>3005620.2561805206</v>
      </c>
      <c r="C27" s="125">
        <f>SUM(D27)</f>
        <v>34173.21</v>
      </c>
      <c r="D27" s="121">
        <f>Графики!E27</f>
        <v>34173.21</v>
      </c>
      <c r="E27" s="125">
        <f t="shared" si="3"/>
        <v>610932.6946938775</v>
      </c>
      <c r="F27" s="121">
        <f>Графики!G27</f>
        <v>15166.63</v>
      </c>
      <c r="G27" s="121">
        <f>Графики!I27</f>
        <v>2902.59</v>
      </c>
      <c r="H27" s="121">
        <f>Графики!K27</f>
        <v>6790.9</v>
      </c>
      <c r="I27" s="121">
        <f>Графики!T27</f>
        <v>16083.4</v>
      </c>
      <c r="J27" s="121">
        <f>Графики!AO27</f>
        <v>9884.86</v>
      </c>
      <c r="K27" s="121">
        <f>Графики!AW27</f>
        <v>2127.1546938775505</v>
      </c>
      <c r="L27" s="121">
        <f>Графики!BO27</f>
        <v>525107.08</v>
      </c>
      <c r="M27" s="121">
        <f>Графики!BS27</f>
        <v>32870.08</v>
      </c>
      <c r="N27" s="121">
        <f>Графики!BX27</f>
        <v>0</v>
      </c>
      <c r="O27" s="125">
        <f t="shared" si="4"/>
        <v>1769180.3623670232</v>
      </c>
      <c r="P27" s="121">
        <f>Графики!M27</f>
        <v>79991.94</v>
      </c>
      <c r="Q27" s="121">
        <f>Графики!P27</f>
        <v>7943.47</v>
      </c>
      <c r="R27" s="121">
        <f>Графики!R27</f>
        <v>11333.7</v>
      </c>
      <c r="S27" s="121">
        <f>Графики!V27+Графики!W27</f>
        <v>62463.270000000004</v>
      </c>
      <c r="T27" s="121">
        <f>Графики!Y27</f>
        <v>13296.29</v>
      </c>
      <c r="U27" s="121">
        <f>Графики!AA27</f>
        <v>13384.26</v>
      </c>
      <c r="V27" s="121">
        <f>Графики!AC27</f>
        <v>23005.51</v>
      </c>
      <c r="W27" s="121">
        <f>Графики!AE27</f>
        <v>11664.17</v>
      </c>
      <c r="X27" s="121">
        <f>Графики!AG27</f>
        <v>2581.58</v>
      </c>
      <c r="Y27" s="121">
        <f>Графики!AI27</f>
        <v>8122.96</v>
      </c>
      <c r="Z27" s="121">
        <f>Графики!AK27</f>
        <v>143252.8</v>
      </c>
      <c r="AA27" s="121">
        <f>Графики!AM27</f>
        <v>4534.617832889263</v>
      </c>
      <c r="AB27" s="121">
        <f>Графики!AU27</f>
        <v>3248.5655038339005</v>
      </c>
      <c r="AC27" s="121">
        <f>Графики!AZ27</f>
        <v>10039.278153980746</v>
      </c>
      <c r="AD27" s="121">
        <f>Графики!BB27</f>
        <v>64406.18917499999</v>
      </c>
      <c r="AE27" s="121">
        <f>Графики!BE27</f>
        <v>5468.801318740134</v>
      </c>
      <c r="AF27" s="121">
        <f>Графики!BH27</f>
        <v>14348.675789100309</v>
      </c>
      <c r="AG27" s="121">
        <f>Графики!BK27</f>
        <v>14042.609222834892</v>
      </c>
      <c r="AH27" s="121">
        <f>Графики!BQ27</f>
        <v>14627.710352941174</v>
      </c>
      <c r="AI27" s="121">
        <f>Графики!BV27</f>
        <v>565695.2391</v>
      </c>
      <c r="AJ27" s="121">
        <f>Графики!CC27</f>
        <v>40858.50522732411</v>
      </c>
      <c r="AK27" s="121">
        <f>Графики!CE27</f>
        <v>0</v>
      </c>
      <c r="AL27" s="121">
        <f>Графики!CG27</f>
        <v>12027.150690379161</v>
      </c>
      <c r="AM27" s="121">
        <f>Графики!CI27</f>
        <v>0</v>
      </c>
      <c r="AN27" s="121">
        <f>Графики!CK27</f>
        <v>0</v>
      </c>
      <c r="AO27" s="121">
        <f>Графики!CM27</f>
        <v>634113.07</v>
      </c>
      <c r="AP27" s="121">
        <f>Графики!CO27</f>
        <v>8730</v>
      </c>
      <c r="AQ27" s="121">
        <f>Графики!CQ27</f>
        <v>0</v>
      </c>
      <c r="AR27" s="121">
        <f>Графики!CS27</f>
        <v>0</v>
      </c>
      <c r="AS27" s="125">
        <f>SUM(AT27:AU27)</f>
        <v>316589.49642544595</v>
      </c>
      <c r="AT27" s="121">
        <f>Графики!C27</f>
        <v>94244.76637211259</v>
      </c>
      <c r="AU27" s="121">
        <f>Графики!AR27</f>
        <v>222344.73005333336</v>
      </c>
      <c r="AV27" s="125">
        <f t="shared" si="5"/>
        <v>274744.49269417394</v>
      </c>
      <c r="AW27" s="121">
        <f>Графики!BZ27</f>
        <v>274744.49269417394</v>
      </c>
    </row>
    <row r="28" spans="1:49" ht="15" outlineLevel="1">
      <c r="A28" s="124">
        <v>39052</v>
      </c>
      <c r="B28" s="127">
        <f t="shared" si="0"/>
        <v>2576924.6139207846</v>
      </c>
      <c r="C28" s="125">
        <f aca="true" t="shared" si="6" ref="C28:C64">SUM(D28)</f>
        <v>33599.1</v>
      </c>
      <c r="D28" s="121">
        <f>Графики!E28</f>
        <v>33599.1</v>
      </c>
      <c r="E28" s="125">
        <f t="shared" si="3"/>
        <v>806279.8732653062</v>
      </c>
      <c r="F28" s="121">
        <f>Графики!G28</f>
        <v>14934.15</v>
      </c>
      <c r="G28" s="121">
        <f>Графики!I28</f>
        <v>2858.78</v>
      </c>
      <c r="H28" s="121">
        <f>Графики!K28</f>
        <v>6674.08</v>
      </c>
      <c r="I28" s="121">
        <f>Графики!T28</f>
        <v>15862.74</v>
      </c>
      <c r="J28" s="121">
        <f>Графики!AO28</f>
        <v>9746.16</v>
      </c>
      <c r="K28" s="121">
        <f>Графики!AW28</f>
        <v>2104.9032653061217</v>
      </c>
      <c r="L28" s="121">
        <f>Графики!BO28</f>
        <v>519168.14</v>
      </c>
      <c r="M28" s="121">
        <f>Графики!BS28</f>
        <v>26550</v>
      </c>
      <c r="N28" s="121">
        <f>Графики!BX28</f>
        <v>208380.92</v>
      </c>
      <c r="O28" s="125">
        <f t="shared" si="4"/>
        <v>1392625.9556724036</v>
      </c>
      <c r="P28" s="121">
        <f>Графики!M28</f>
        <v>78869.08</v>
      </c>
      <c r="Q28" s="121">
        <f>Графики!P28</f>
        <v>7845.18</v>
      </c>
      <c r="R28" s="121">
        <f>Графики!R28</f>
        <v>11188.65</v>
      </c>
      <c r="S28" s="121">
        <f>Графики!V28+Графики!W28</f>
        <v>61667.47</v>
      </c>
      <c r="T28" s="121">
        <f>Графики!Y28</f>
        <v>13137.67</v>
      </c>
      <c r="U28" s="121">
        <f>Графики!AA28</f>
        <v>13224.58</v>
      </c>
      <c r="V28" s="121">
        <f>Графики!AC28</f>
        <v>22722.02</v>
      </c>
      <c r="W28" s="121">
        <f>Графики!AE28</f>
        <v>11528.26</v>
      </c>
      <c r="X28" s="121">
        <f>Графики!AG28</f>
        <v>2549.51</v>
      </c>
      <c r="Y28" s="121">
        <f>Графики!AI28</f>
        <v>8025.09</v>
      </c>
      <c r="Z28" s="121">
        <f>Графики!AK28</f>
        <v>141508.98</v>
      </c>
      <c r="AA28" s="121">
        <f>Графики!AM28</f>
        <v>4486.676606746224</v>
      </c>
      <c r="AB28" s="121">
        <f>Графики!AU28</f>
        <v>3214.2386606448913</v>
      </c>
      <c r="AC28" s="121">
        <f>Графики!AZ28</f>
        <v>9360.016223989725</v>
      </c>
      <c r="AD28" s="121">
        <f>Графики!BB28</f>
        <v>63725.42505</v>
      </c>
      <c r="AE28" s="121">
        <f>Графики!BE28</f>
        <v>5410.609077785137</v>
      </c>
      <c r="AF28" s="121">
        <f>Графики!BH28</f>
        <v>14193.9229986194</v>
      </c>
      <c r="AG28" s="121">
        <f>Графики!BK28</f>
        <v>13892.553551997931</v>
      </c>
      <c r="AH28" s="121">
        <f>Графики!BQ28</f>
        <v>14476.25388235294</v>
      </c>
      <c r="AI28" s="121">
        <f>Графики!BV28</f>
        <v>141621.4406</v>
      </c>
      <c r="AJ28" s="121">
        <f>Графики!CC28</f>
        <v>0</v>
      </c>
      <c r="AK28" s="121">
        <f>Графики!CE28</f>
        <v>0</v>
      </c>
      <c r="AL28" s="121">
        <f>Графики!CG28</f>
        <v>0</v>
      </c>
      <c r="AM28" s="121">
        <f>Графики!CI28</f>
        <v>10592.511020267204</v>
      </c>
      <c r="AN28" s="121">
        <f>Графики!CK28</f>
        <v>680430.008</v>
      </c>
      <c r="AO28" s="121">
        <f>Графики!CM28</f>
        <v>0</v>
      </c>
      <c r="AP28" s="121">
        <f>Графики!CO28</f>
        <v>1162.12</v>
      </c>
      <c r="AQ28" s="121">
        <f>Графики!CQ28</f>
        <v>48579.42</v>
      </c>
      <c r="AR28" s="121">
        <f>Графики!CS28</f>
        <v>9214.27</v>
      </c>
      <c r="AS28" s="125">
        <f aca="true" t="shared" si="7" ref="AS28:AS64">SUM(AT28:AU28)</f>
        <v>314083.8749878744</v>
      </c>
      <c r="AT28" s="121">
        <f>Графики!C28</f>
        <v>92961.7508012077</v>
      </c>
      <c r="AU28" s="121">
        <f>Графики!AR28</f>
        <v>221122.12418666668</v>
      </c>
      <c r="AV28" s="125">
        <f t="shared" si="5"/>
        <v>30335.809995200583</v>
      </c>
      <c r="AW28" s="121">
        <f>Графики!BZ28</f>
        <v>30335.809995200583</v>
      </c>
    </row>
    <row r="29" spans="1:49" ht="15" outlineLevel="1">
      <c r="A29" s="124">
        <v>39083</v>
      </c>
      <c r="B29" s="127">
        <f t="shared" si="0"/>
        <v>1890050.694309938</v>
      </c>
      <c r="C29" s="125">
        <f t="shared" si="6"/>
        <v>33025</v>
      </c>
      <c r="D29" s="121">
        <f>Графики!E29</f>
        <v>33025</v>
      </c>
      <c r="E29" s="125">
        <f t="shared" si="3"/>
        <v>619559.6618367346</v>
      </c>
      <c r="F29" s="121">
        <f>Графики!G29</f>
        <v>14701.68</v>
      </c>
      <c r="G29" s="121">
        <f>Графики!I29</f>
        <v>2814.95</v>
      </c>
      <c r="H29" s="121">
        <f>Графики!K29</f>
        <v>6557.26</v>
      </c>
      <c r="I29" s="121">
        <f>Графики!T29</f>
        <v>15642.08</v>
      </c>
      <c r="J29" s="121">
        <f>Графики!AO29</f>
        <v>9614.64</v>
      </c>
      <c r="K29" s="121">
        <f>Графики!AW29</f>
        <v>2082.651836734693</v>
      </c>
      <c r="L29" s="121">
        <f>Графики!BO29</f>
        <v>513224.48</v>
      </c>
      <c r="M29" s="121">
        <f>Графики!BS29</f>
        <v>26240.84</v>
      </c>
      <c r="N29" s="121">
        <f>Графики!BX29</f>
        <v>28681.08</v>
      </c>
      <c r="O29" s="125">
        <f t="shared" si="4"/>
        <v>899560.1075252517</v>
      </c>
      <c r="P29" s="121">
        <f>Графики!M29</f>
        <v>77746.21</v>
      </c>
      <c r="Q29" s="121">
        <f>Графики!P29</f>
        <v>7746.9</v>
      </c>
      <c r="R29" s="121">
        <f>Графики!R29</f>
        <v>11044.58</v>
      </c>
      <c r="S29" s="121">
        <f>Графики!V29+Графики!W29</f>
        <v>60871.659999999996</v>
      </c>
      <c r="T29" s="121">
        <f>Графики!Y29</f>
        <v>12979.03</v>
      </c>
      <c r="U29" s="121">
        <f>Графики!AA29</f>
        <v>13064.9</v>
      </c>
      <c r="V29" s="121">
        <f>Графики!AC29</f>
        <v>22438.52</v>
      </c>
      <c r="W29" s="121">
        <f>Графики!AE29</f>
        <v>11392.34</v>
      </c>
      <c r="X29" s="121">
        <f>Графики!AG29</f>
        <v>2517.43</v>
      </c>
      <c r="Y29" s="121">
        <f>Графики!AI29</f>
        <v>7927.33</v>
      </c>
      <c r="Z29" s="121">
        <f>Графики!AK29</f>
        <v>139765.17</v>
      </c>
      <c r="AA29" s="121">
        <f>Графики!AM29</f>
        <v>4438.735380603185</v>
      </c>
      <c r="AB29" s="121">
        <f>Графики!AU29</f>
        <v>3179.9118174558816</v>
      </c>
      <c r="AC29" s="121">
        <f>Графики!AZ29</f>
        <v>9261.584640057588</v>
      </c>
      <c r="AD29" s="121">
        <f>Графики!BB29</f>
        <v>63044.7037</v>
      </c>
      <c r="AE29" s="121">
        <f>Графики!BE29</f>
        <v>5352.414005933276</v>
      </c>
      <c r="AF29" s="121">
        <f>Графики!BH29</f>
        <v>14039.17924225119</v>
      </c>
      <c r="AG29" s="121">
        <f>Графики!BK29</f>
        <v>13742.49788116097</v>
      </c>
      <c r="AH29" s="121">
        <f>Графики!BQ29</f>
        <v>14324.811294117646</v>
      </c>
      <c r="AI29" s="121">
        <f>Графики!BV29</f>
        <v>134383.18490000002</v>
      </c>
      <c r="AJ29" s="121">
        <f>Графики!CC29</f>
        <v>3687.300388878865</v>
      </c>
      <c r="AK29" s="121">
        <f>Графики!CE29</f>
        <v>105870.51</v>
      </c>
      <c r="AL29" s="121">
        <f>Графики!CG29</f>
        <v>1543.2482749489852</v>
      </c>
      <c r="AM29" s="121">
        <f>Графики!CI29</f>
        <v>9534.960999843996</v>
      </c>
      <c r="AN29" s="121">
        <f>Графики!CK29</f>
        <v>68764.795</v>
      </c>
      <c r="AO29" s="121">
        <f>Графики!CM29</f>
        <v>73965.58</v>
      </c>
      <c r="AP29" s="121">
        <f>Графики!CO29</f>
        <v>867.68</v>
      </c>
      <c r="AQ29" s="121">
        <f>Графики!CQ29</f>
        <v>5079.87</v>
      </c>
      <c r="AR29" s="121">
        <f>Графики!CS29</f>
        <v>985.07</v>
      </c>
      <c r="AS29" s="125">
        <f t="shared" si="7"/>
        <v>310598.78819107614</v>
      </c>
      <c r="AT29" s="121">
        <f>Графики!C29</f>
        <v>91678.77056440948</v>
      </c>
      <c r="AU29" s="121">
        <f>Графики!AR29</f>
        <v>218920.01762666667</v>
      </c>
      <c r="AV29" s="125">
        <f t="shared" si="5"/>
        <v>27307.136756875585</v>
      </c>
      <c r="AW29" s="121">
        <f>Графики!BZ29</f>
        <v>27307.136756875585</v>
      </c>
    </row>
    <row r="30" spans="1:49" ht="15" outlineLevel="1">
      <c r="A30" s="124">
        <v>39114</v>
      </c>
      <c r="B30" s="127">
        <f t="shared" si="0"/>
        <v>1838025.7444944847</v>
      </c>
      <c r="C30" s="125">
        <f t="shared" si="6"/>
        <v>32450.89</v>
      </c>
      <c r="D30" s="121">
        <f>Графики!E30</f>
        <v>32450.89</v>
      </c>
      <c r="E30" s="125">
        <f t="shared" si="3"/>
        <v>610498.4304081632</v>
      </c>
      <c r="F30" s="121">
        <f>Графики!G30</f>
        <v>14469.2</v>
      </c>
      <c r="G30" s="121">
        <f>Графики!I30</f>
        <v>2771.13</v>
      </c>
      <c r="H30" s="121">
        <f>Графики!K30</f>
        <v>6441.62</v>
      </c>
      <c r="I30" s="121">
        <f>Графики!T30</f>
        <v>15421.42</v>
      </c>
      <c r="J30" s="121">
        <f>Графики!AO30</f>
        <v>9478.94</v>
      </c>
      <c r="K30" s="121">
        <f>Графики!AW30</f>
        <v>2060.4004081632647</v>
      </c>
      <c r="L30" s="121">
        <f>Графики!BO30</f>
        <v>507286.72</v>
      </c>
      <c r="M30" s="121">
        <f>Графики!BS30</f>
        <v>25931.68</v>
      </c>
      <c r="N30" s="121">
        <f>Графики!BX30</f>
        <v>26637.32</v>
      </c>
      <c r="O30" s="125">
        <f t="shared" si="4"/>
        <v>860927.1477359006</v>
      </c>
      <c r="P30" s="121">
        <f>Графики!M30</f>
        <v>76623.35</v>
      </c>
      <c r="Q30" s="121">
        <f>Графики!P30</f>
        <v>7648.61</v>
      </c>
      <c r="R30" s="121">
        <f>Графики!R30</f>
        <v>10899.52</v>
      </c>
      <c r="S30" s="121">
        <f>Графики!V30+Графики!W30</f>
        <v>60075.850000000006</v>
      </c>
      <c r="T30" s="121">
        <f>Графики!Y30</f>
        <v>12820.4</v>
      </c>
      <c r="U30" s="121">
        <f>Графики!AA30</f>
        <v>12905.22</v>
      </c>
      <c r="V30" s="121">
        <f>Графики!AC30</f>
        <v>22155.03</v>
      </c>
      <c r="W30" s="121">
        <f>Графики!AE30</f>
        <v>11256.43</v>
      </c>
      <c r="X30" s="121">
        <f>Графики!AG30</f>
        <v>2485.36</v>
      </c>
      <c r="Y30" s="121">
        <f>Графики!AI30</f>
        <v>7829.46</v>
      </c>
      <c r="Z30" s="121">
        <f>Графики!AK30</f>
        <v>138021.37</v>
      </c>
      <c r="AA30" s="121">
        <f>Графики!AM30</f>
        <v>4390.823227368662</v>
      </c>
      <c r="AB30" s="121">
        <f>Графики!AU30</f>
        <v>3145.589513694772</v>
      </c>
      <c r="AC30" s="121">
        <f>Графики!AZ30</f>
        <v>9163.153242152774</v>
      </c>
      <c r="AD30" s="121">
        <f>Графики!BB30</f>
        <v>62363.93957499999</v>
      </c>
      <c r="AE30" s="121">
        <f>Графики!BE30</f>
        <v>5294.2123510546235</v>
      </c>
      <c r="AF30" s="121">
        <f>Графики!BH30</f>
        <v>13884.445485882978</v>
      </c>
      <c r="AG30" s="121">
        <f>Графики!BK30</f>
        <v>13592.44880250278</v>
      </c>
      <c r="AH30" s="121">
        <f>Графики!BQ30</f>
        <v>14173.354823529411</v>
      </c>
      <c r="AI30" s="121">
        <f>Графики!BV30</f>
        <v>133038.7696</v>
      </c>
      <c r="AJ30" s="121">
        <f>Графики!CC30</f>
        <v>4071.11420273713</v>
      </c>
      <c r="AK30" s="121">
        <f>Графики!CE30</f>
        <v>85735.83</v>
      </c>
      <c r="AL30" s="121">
        <f>Графики!CG30</f>
        <v>1222.5740558894195</v>
      </c>
      <c r="AM30" s="121">
        <f>Графики!CI30</f>
        <v>9440.18885608814</v>
      </c>
      <c r="AN30" s="121">
        <f>Графики!CK30</f>
        <v>67628.51400000001</v>
      </c>
      <c r="AO30" s="121">
        <f>Графики!CM30</f>
        <v>64458.37</v>
      </c>
      <c r="AP30" s="121">
        <f>Графики!CO30</f>
        <v>859.06</v>
      </c>
      <c r="AQ30" s="121">
        <f>Графики!CQ30</f>
        <v>4828.35</v>
      </c>
      <c r="AR30" s="121">
        <f>Графики!CS30</f>
        <v>915.81</v>
      </c>
      <c r="AS30" s="125">
        <f t="shared" si="7"/>
        <v>307113.62987350463</v>
      </c>
      <c r="AT30" s="121">
        <f>Графики!C30</f>
        <v>90395.75499350461</v>
      </c>
      <c r="AU30" s="121">
        <f>Графики!AR30</f>
        <v>216717.87488000002</v>
      </c>
      <c r="AV30" s="125">
        <f t="shared" si="5"/>
        <v>27035.6464769162</v>
      </c>
      <c r="AW30" s="121">
        <f>Графики!BZ30</f>
        <v>27035.6464769162</v>
      </c>
    </row>
    <row r="31" spans="1:49" ht="15" outlineLevel="1">
      <c r="A31" s="124">
        <v>39142</v>
      </c>
      <c r="B31" s="127">
        <f t="shared" si="0"/>
        <v>1816539.7063181775</v>
      </c>
      <c r="C31" s="125">
        <f t="shared" si="6"/>
        <v>31876.77</v>
      </c>
      <c r="D31" s="121">
        <f>Графики!E31</f>
        <v>31876.77</v>
      </c>
      <c r="E31" s="125">
        <f t="shared" si="3"/>
        <v>603184.7989795918</v>
      </c>
      <c r="F31" s="121">
        <f>Графики!G31</f>
        <v>14236.73</v>
      </c>
      <c r="G31" s="121">
        <f>Графики!I31</f>
        <v>2727.32</v>
      </c>
      <c r="H31" s="121">
        <f>Графики!K31</f>
        <v>6324.8</v>
      </c>
      <c r="I31" s="121">
        <f>Графики!T31</f>
        <v>15199.58</v>
      </c>
      <c r="J31" s="121">
        <f>Графики!AO31</f>
        <v>9344.42</v>
      </c>
      <c r="K31" s="121">
        <f>Графики!AW31</f>
        <v>2038.148979591836</v>
      </c>
      <c r="L31" s="121">
        <f>Графики!BO31</f>
        <v>501353.68</v>
      </c>
      <c r="M31" s="121">
        <f>Графики!BS31</f>
        <v>25620.16</v>
      </c>
      <c r="N31" s="121">
        <f>Графики!BX31</f>
        <v>26339.96</v>
      </c>
      <c r="O31" s="125">
        <f t="shared" si="4"/>
        <v>851085.3374499659</v>
      </c>
      <c r="P31" s="121">
        <f>Графики!M31</f>
        <v>75500.48</v>
      </c>
      <c r="Q31" s="121">
        <f>Графики!P31</f>
        <v>7550.32</v>
      </c>
      <c r="R31" s="121">
        <f>Графики!R31</f>
        <v>10755.13</v>
      </c>
      <c r="S31" s="121">
        <f>Графики!V31+Графики!W31</f>
        <v>59280.03</v>
      </c>
      <c r="T31" s="121">
        <f>Графики!Y31</f>
        <v>12661.78</v>
      </c>
      <c r="U31" s="121">
        <f>Графики!AA31</f>
        <v>12745.55</v>
      </c>
      <c r="V31" s="121">
        <f>Графики!AC31</f>
        <v>21871.54</v>
      </c>
      <c r="W31" s="121">
        <f>Графики!AE31</f>
        <v>11120.52</v>
      </c>
      <c r="X31" s="121">
        <f>Графики!AG31</f>
        <v>2453.29</v>
      </c>
      <c r="Y31" s="121">
        <f>Графики!AI31</f>
        <v>7731.59</v>
      </c>
      <c r="Z31" s="121">
        <f>Графики!AK31</f>
        <v>136277.55</v>
      </c>
      <c r="AA31" s="121">
        <f>Графики!AM31</f>
        <v>4342.882001225623</v>
      </c>
      <c r="AB31" s="121">
        <f>Графики!AU31</f>
        <v>3111.262670505763</v>
      </c>
      <c r="AC31" s="121">
        <f>Графики!AZ31</f>
        <v>9064.74699428656</v>
      </c>
      <c r="AD31" s="121">
        <f>Графики!BB31</f>
        <v>61683.17544999999</v>
      </c>
      <c r="AE31" s="121">
        <f>Графики!BE31</f>
        <v>5236.010696175972</v>
      </c>
      <c r="AF31" s="121">
        <f>Графики!BH31</f>
        <v>13729.692695402071</v>
      </c>
      <c r="AG31" s="121">
        <f>Графики!BK31</f>
        <v>13442.39313166582</v>
      </c>
      <c r="AH31" s="121">
        <f>Графики!BQ31</f>
        <v>14021.912235294118</v>
      </c>
      <c r="AI31" s="121">
        <f>Графики!BV31</f>
        <v>131694.43689999997</v>
      </c>
      <c r="AJ31" s="121">
        <f>Графики!CC31</f>
        <v>4122.803858574674</v>
      </c>
      <c r="AK31" s="121">
        <f>Графики!CE31</f>
        <v>84848.13</v>
      </c>
      <c r="AL31" s="121">
        <f>Графики!CG31</f>
        <v>1209.9171045031133</v>
      </c>
      <c r="AM31" s="121">
        <f>Графики!CI31</f>
        <v>9345.416712332284</v>
      </c>
      <c r="AN31" s="121">
        <f>Графики!CK31</f>
        <v>66956.327</v>
      </c>
      <c r="AO31" s="121">
        <f>Графики!CM31</f>
        <v>63790.95</v>
      </c>
      <c r="AP31" s="121">
        <f>Графики!CO31</f>
        <v>850.43</v>
      </c>
      <c r="AQ31" s="121">
        <f>Графики!CQ31</f>
        <v>4780.36</v>
      </c>
      <c r="AR31" s="121">
        <f>Графики!CS31</f>
        <v>906.71</v>
      </c>
      <c r="AS31" s="125">
        <f t="shared" si="7"/>
        <v>303628.5077425997</v>
      </c>
      <c r="AT31" s="121">
        <f>Графики!C31</f>
        <v>89112.73942259971</v>
      </c>
      <c r="AU31" s="121">
        <f>Графики!AR31</f>
        <v>214515.76832</v>
      </c>
      <c r="AV31" s="125">
        <f t="shared" si="5"/>
        <v>26764.2921460204</v>
      </c>
      <c r="AW31" s="121">
        <f>Графики!BZ31</f>
        <v>26764.2921460204</v>
      </c>
    </row>
    <row r="32" spans="1:49" ht="15" outlineLevel="1">
      <c r="A32" s="124">
        <v>39173</v>
      </c>
      <c r="B32" s="127">
        <f t="shared" si="0"/>
        <v>1794954.7854057043</v>
      </c>
      <c r="C32" s="125">
        <f t="shared" si="6"/>
        <v>31302.65</v>
      </c>
      <c r="D32" s="121">
        <f>Графики!E32</f>
        <v>31302.65</v>
      </c>
      <c r="E32" s="125">
        <f t="shared" si="3"/>
        <v>595867.5975510203</v>
      </c>
      <c r="F32" s="121">
        <f>Графики!G32</f>
        <v>14004.25</v>
      </c>
      <c r="G32" s="121">
        <f>Графики!I32</f>
        <v>2683.49</v>
      </c>
      <c r="H32" s="121">
        <f>Графики!K32</f>
        <v>6207.98</v>
      </c>
      <c r="I32" s="121">
        <f>Графики!T32</f>
        <v>14978.92</v>
      </c>
      <c r="J32" s="121">
        <f>Графики!AO32</f>
        <v>9208.72</v>
      </c>
      <c r="K32" s="121">
        <f>Графики!AW32</f>
        <v>2015.8975510204075</v>
      </c>
      <c r="L32" s="121">
        <f>Графики!BO32</f>
        <v>495414.74</v>
      </c>
      <c r="M32" s="121">
        <f>Графики!BS32</f>
        <v>25311</v>
      </c>
      <c r="N32" s="121">
        <f>Графики!BX32</f>
        <v>26042.6</v>
      </c>
      <c r="O32" s="125">
        <f t="shared" si="4"/>
        <v>841148.2144278643</v>
      </c>
      <c r="P32" s="121">
        <f>Графики!M32</f>
        <v>74377.62</v>
      </c>
      <c r="Q32" s="121">
        <f>Графики!P32</f>
        <v>7452.04</v>
      </c>
      <c r="R32" s="121">
        <f>Графики!R32</f>
        <v>10610.08</v>
      </c>
      <c r="S32" s="121">
        <f>Графики!V32+Графики!W32</f>
        <v>58484.229999999996</v>
      </c>
      <c r="T32" s="121">
        <f>Графики!Y32</f>
        <v>12503.15</v>
      </c>
      <c r="U32" s="121">
        <f>Графики!AA32</f>
        <v>12585.87</v>
      </c>
      <c r="V32" s="121">
        <f>Графики!AC32</f>
        <v>21588.04</v>
      </c>
      <c r="W32" s="121">
        <f>Графики!AE32</f>
        <v>10984.61</v>
      </c>
      <c r="X32" s="121">
        <f>Графики!AG32</f>
        <v>2421.22</v>
      </c>
      <c r="Y32" s="121">
        <f>Графики!AI32</f>
        <v>7633.72</v>
      </c>
      <c r="Z32" s="121">
        <f>Графики!AK32</f>
        <v>134533.79</v>
      </c>
      <c r="AA32" s="121">
        <f>Графики!AM32</f>
        <v>4294.940775082584</v>
      </c>
      <c r="AB32" s="121">
        <f>Графики!AU32</f>
        <v>3076.935827316753</v>
      </c>
      <c r="AC32" s="121">
        <f>Графики!AZ32</f>
        <v>8966.315596381744</v>
      </c>
      <c r="AD32" s="121">
        <f>Графики!BB32</f>
        <v>61002.411324999994</v>
      </c>
      <c r="AE32" s="121">
        <f>Графики!BE32</f>
        <v>5177.825038247765</v>
      </c>
      <c r="AF32" s="121">
        <f>Графики!BH32</f>
        <v>13574.948939033857</v>
      </c>
      <c r="AG32" s="121">
        <f>Графики!BK32</f>
        <v>13292.33746082886</v>
      </c>
      <c r="AH32" s="121">
        <f>Графики!BQ32</f>
        <v>13870.455764705883</v>
      </c>
      <c r="AI32" s="121">
        <f>Графики!BV32</f>
        <v>130350.02159999998</v>
      </c>
      <c r="AJ32" s="121">
        <f>Графики!CC32</f>
        <v>4079.7896808374794</v>
      </c>
      <c r="AK32" s="121">
        <f>Графики!CE32</f>
        <v>83960.44</v>
      </c>
      <c r="AL32" s="121">
        <f>Графики!CG32</f>
        <v>1197.2578518529187</v>
      </c>
      <c r="AM32" s="121">
        <f>Графики!CI32</f>
        <v>9250.644568576428</v>
      </c>
      <c r="AN32" s="121">
        <f>Графики!CK32</f>
        <v>66284.14</v>
      </c>
      <c r="AO32" s="121">
        <f>Графики!CM32</f>
        <v>63123.6</v>
      </c>
      <c r="AP32" s="121">
        <f>Графики!CO32</f>
        <v>841.8</v>
      </c>
      <c r="AQ32" s="121">
        <f>Графики!CQ32</f>
        <v>4732.37</v>
      </c>
      <c r="AR32" s="121">
        <f>Графики!CS32</f>
        <v>897.61</v>
      </c>
      <c r="AS32" s="125">
        <f t="shared" si="7"/>
        <v>300143.3856116949</v>
      </c>
      <c r="AT32" s="121">
        <f>Графики!C32</f>
        <v>87829.72385169484</v>
      </c>
      <c r="AU32" s="121">
        <f>Графики!AR32</f>
        <v>212313.66176000002</v>
      </c>
      <c r="AV32" s="125">
        <f t="shared" si="5"/>
        <v>26492.9378151246</v>
      </c>
      <c r="AW32" s="121">
        <f>Графики!BZ32</f>
        <v>26492.9378151246</v>
      </c>
    </row>
    <row r="33" spans="1:49" ht="15" outlineLevel="1">
      <c r="A33" s="124">
        <v>39203</v>
      </c>
      <c r="B33" s="127">
        <f t="shared" si="0"/>
        <v>1742635.997802576</v>
      </c>
      <c r="C33" s="125">
        <f t="shared" si="6"/>
        <v>0</v>
      </c>
      <c r="D33" s="121">
        <f>Графики!E33</f>
        <v>0</v>
      </c>
      <c r="E33" s="125">
        <f t="shared" si="3"/>
        <v>588544.4961224489</v>
      </c>
      <c r="F33" s="121">
        <f>Графики!G33</f>
        <v>13771.76</v>
      </c>
      <c r="G33" s="121">
        <f>Графики!I33</f>
        <v>2639.67</v>
      </c>
      <c r="H33" s="121">
        <f>Графики!K33</f>
        <v>6091.16</v>
      </c>
      <c r="I33" s="121">
        <f>Графики!T33</f>
        <v>14758.26</v>
      </c>
      <c r="J33" s="121">
        <f>Графики!AO33</f>
        <v>9074.2</v>
      </c>
      <c r="K33" s="121">
        <f>Графики!AW33</f>
        <v>1993.6461224489788</v>
      </c>
      <c r="L33" s="121">
        <f>Графики!BO33</f>
        <v>489471.08</v>
      </c>
      <c r="M33" s="121">
        <f>Графики!BS33</f>
        <v>24999.48</v>
      </c>
      <c r="N33" s="121">
        <f>Графики!BX33</f>
        <v>25745.24</v>
      </c>
      <c r="O33" s="125">
        <f t="shared" si="4"/>
        <v>831211.7553300653</v>
      </c>
      <c r="P33" s="121">
        <f>Графики!M33</f>
        <v>73254.75</v>
      </c>
      <c r="Q33" s="121">
        <f>Графики!P33</f>
        <v>7353.75</v>
      </c>
      <c r="R33" s="121">
        <f>Графики!R33</f>
        <v>10465.7</v>
      </c>
      <c r="S33" s="121">
        <f>Графики!V33+Графики!W33</f>
        <v>57688.42</v>
      </c>
      <c r="T33" s="121">
        <f>Графики!Y33</f>
        <v>12344.52</v>
      </c>
      <c r="U33" s="121">
        <f>Графики!AA33</f>
        <v>12426.19</v>
      </c>
      <c r="V33" s="121">
        <f>Графики!AC33</f>
        <v>21304.55</v>
      </c>
      <c r="W33" s="121">
        <f>Графики!AE33</f>
        <v>10848.69</v>
      </c>
      <c r="X33" s="121">
        <f>Графики!AG33</f>
        <v>2389.14</v>
      </c>
      <c r="Y33" s="121">
        <f>Графики!AI33</f>
        <v>7535.85</v>
      </c>
      <c r="Z33" s="121">
        <f>Графики!AK33</f>
        <v>132789.97</v>
      </c>
      <c r="AA33" s="121">
        <f>Графики!AM33</f>
        <v>4247.0286218480605</v>
      </c>
      <c r="AB33" s="121">
        <f>Графики!AU33</f>
        <v>3042.613523555644</v>
      </c>
      <c r="AC33" s="121">
        <f>Графики!AZ33</f>
        <v>8867.904484405974</v>
      </c>
      <c r="AD33" s="121">
        <f>Графики!BB33</f>
        <v>60321.64719999999</v>
      </c>
      <c r="AE33" s="121">
        <f>Графики!BE33</f>
        <v>5119.623383369113</v>
      </c>
      <c r="AF33" s="121">
        <f>Графики!BH33</f>
        <v>13420.205182665642</v>
      </c>
      <c r="AG33" s="121">
        <f>Графики!BK33</f>
        <v>13142.2817899919</v>
      </c>
      <c r="AH33" s="121">
        <f>Графики!BQ33</f>
        <v>13718.999294117646</v>
      </c>
      <c r="AI33" s="121">
        <f>Графики!BV33</f>
        <v>129005.68889999998</v>
      </c>
      <c r="AJ33" s="121">
        <f>Графики!CC33</f>
        <v>4036.7789260878426</v>
      </c>
      <c r="AK33" s="121">
        <f>Графики!CE33</f>
        <v>83072.79</v>
      </c>
      <c r="AL33" s="121">
        <f>Графики!CG33</f>
        <v>1184.598599202724</v>
      </c>
      <c r="AM33" s="121">
        <f>Графики!CI33</f>
        <v>9155.872424820573</v>
      </c>
      <c r="AN33" s="121">
        <f>Графики!CK33</f>
        <v>65611.953</v>
      </c>
      <c r="AO33" s="121">
        <f>Графики!CM33</f>
        <v>62456.18</v>
      </c>
      <c r="AP33" s="121">
        <f>Графики!CO33</f>
        <v>833.18</v>
      </c>
      <c r="AQ33" s="121">
        <f>Графики!CQ33</f>
        <v>4684.37</v>
      </c>
      <c r="AR33" s="121">
        <f>Графики!CS33</f>
        <v>888.51</v>
      </c>
      <c r="AS33" s="125">
        <f t="shared" si="7"/>
        <v>296658.2988148966</v>
      </c>
      <c r="AT33" s="121">
        <f>Графики!C33</f>
        <v>86546.74361489661</v>
      </c>
      <c r="AU33" s="121">
        <f>Графики!AR33</f>
        <v>210111.5552</v>
      </c>
      <c r="AV33" s="125">
        <f t="shared" si="5"/>
        <v>26221.44753516522</v>
      </c>
      <c r="AW33" s="121">
        <f>Графики!BZ33</f>
        <v>26221.44753516522</v>
      </c>
    </row>
    <row r="34" spans="1:49" ht="15" outlineLevel="1">
      <c r="A34" s="124">
        <v>39234</v>
      </c>
      <c r="B34" s="127">
        <f t="shared" si="0"/>
        <v>1721627.9986078462</v>
      </c>
      <c r="C34" s="125">
        <f t="shared" si="6"/>
        <v>0</v>
      </c>
      <c r="D34" s="121">
        <f>Графики!E34</f>
        <v>0</v>
      </c>
      <c r="E34" s="125">
        <f t="shared" si="3"/>
        <v>581229.6946938775</v>
      </c>
      <c r="F34" s="121">
        <f>Графики!G34</f>
        <v>13539.3</v>
      </c>
      <c r="G34" s="121">
        <f>Графики!I34</f>
        <v>2595.86</v>
      </c>
      <c r="H34" s="121">
        <f>Графики!K34</f>
        <v>5975.52</v>
      </c>
      <c r="I34" s="121">
        <f>Графики!T34</f>
        <v>14537.6</v>
      </c>
      <c r="J34" s="121">
        <f>Графики!AO34</f>
        <v>8938.5</v>
      </c>
      <c r="K34" s="121">
        <f>Графики!AW34</f>
        <v>1971.3946938775505</v>
      </c>
      <c r="L34" s="121">
        <f>Графики!BO34</f>
        <v>483533.32</v>
      </c>
      <c r="M34" s="121">
        <f>Графики!BS34</f>
        <v>24690.32</v>
      </c>
      <c r="N34" s="121">
        <f>Графики!BX34</f>
        <v>25447.88</v>
      </c>
      <c r="O34" s="125">
        <f t="shared" si="4"/>
        <v>821275.0340257075</v>
      </c>
      <c r="P34" s="121">
        <f>Графики!M34</f>
        <v>72131.89</v>
      </c>
      <c r="Q34" s="121">
        <f>Графики!P34</f>
        <v>7255.48</v>
      </c>
      <c r="R34" s="121">
        <f>Графики!R34</f>
        <v>10320.95</v>
      </c>
      <c r="S34" s="121">
        <f>Графики!V34+Графики!W34</f>
        <v>56892.61</v>
      </c>
      <c r="T34" s="121">
        <f>Графики!Y34</f>
        <v>12185.9</v>
      </c>
      <c r="U34" s="121">
        <f>Графики!AA34</f>
        <v>12266.51</v>
      </c>
      <c r="V34" s="121">
        <f>Графики!AC34</f>
        <v>21021.05</v>
      </c>
      <c r="W34" s="121">
        <f>Графики!AE34</f>
        <v>10712.78</v>
      </c>
      <c r="X34" s="121">
        <f>Графики!AG34</f>
        <v>2357.07</v>
      </c>
      <c r="Y34" s="121">
        <f>Графики!AI34</f>
        <v>7438.1</v>
      </c>
      <c r="Z34" s="121">
        <f>Графики!AK34</f>
        <v>131046.17</v>
      </c>
      <c r="AA34" s="121">
        <f>Графики!AM34</f>
        <v>4199.087395705022</v>
      </c>
      <c r="AB34" s="121">
        <f>Графики!AU34</f>
        <v>3008.2766803666345</v>
      </c>
      <c r="AC34" s="121">
        <f>Графики!AZ34</f>
        <v>8769.472900473836</v>
      </c>
      <c r="AD34" s="121">
        <f>Графики!BB34</f>
        <v>59640.883075</v>
      </c>
      <c r="AE34" s="121">
        <f>Графики!BE34</f>
        <v>5061.421728490461</v>
      </c>
      <c r="AF34" s="121">
        <f>Графики!BH34</f>
        <v>13265.46142629743</v>
      </c>
      <c r="AG34" s="121">
        <f>Графики!BK34</f>
        <v>12992.226119154937</v>
      </c>
      <c r="AH34" s="121">
        <f>Графики!BQ34</f>
        <v>13567.55670588235</v>
      </c>
      <c r="AI34" s="121">
        <f>Графики!BV34</f>
        <v>127661.27359999999</v>
      </c>
      <c r="AJ34" s="121">
        <f>Графики!CC34</f>
        <v>3993.7964654555008</v>
      </c>
      <c r="AK34" s="121">
        <f>Графики!CE34</f>
        <v>82185.09</v>
      </c>
      <c r="AL34" s="121">
        <f>Графики!CG34</f>
        <v>1171.9416478164178</v>
      </c>
      <c r="AM34" s="121">
        <f>Графики!CI34</f>
        <v>9061.100281064717</v>
      </c>
      <c r="AN34" s="121">
        <f>Графики!CK34</f>
        <v>64939.765999999996</v>
      </c>
      <c r="AO34" s="121">
        <f>Графики!CM34</f>
        <v>61788.83</v>
      </c>
      <c r="AP34" s="121">
        <f>Графики!CO34</f>
        <v>824.56</v>
      </c>
      <c r="AQ34" s="121">
        <f>Графики!CQ34</f>
        <v>4636.38</v>
      </c>
      <c r="AR34" s="121">
        <f>Графики!CS34</f>
        <v>879.4</v>
      </c>
      <c r="AS34" s="125">
        <f t="shared" si="7"/>
        <v>293173.1766839917</v>
      </c>
      <c r="AT34" s="121">
        <f>Графики!C34</f>
        <v>85263.72804399172</v>
      </c>
      <c r="AU34" s="121">
        <f>Графики!AR34</f>
        <v>207909.44864</v>
      </c>
      <c r="AV34" s="125">
        <f t="shared" si="5"/>
        <v>25950.09320426942</v>
      </c>
      <c r="AW34" s="121">
        <f>Графики!BZ34</f>
        <v>25950.09320426942</v>
      </c>
    </row>
    <row r="35" spans="1:49" ht="15" outlineLevel="1">
      <c r="A35" s="124">
        <v>39264</v>
      </c>
      <c r="B35" s="127">
        <f t="shared" si="0"/>
        <v>1694760.2158527141</v>
      </c>
      <c r="C35" s="125">
        <f t="shared" si="6"/>
        <v>0</v>
      </c>
      <c r="D35" s="121">
        <f>Графики!E35</f>
        <v>0</v>
      </c>
      <c r="E35" s="125">
        <f t="shared" si="3"/>
        <v>568054.9632653062</v>
      </c>
      <c r="F35" s="121">
        <f>Графики!G35</f>
        <v>13306.81</v>
      </c>
      <c r="G35" s="121">
        <f>Графики!I35</f>
        <v>2552.03</v>
      </c>
      <c r="H35" s="121">
        <f>Графики!K35</f>
        <v>0</v>
      </c>
      <c r="I35" s="121">
        <f>Графики!T35</f>
        <v>14316.94</v>
      </c>
      <c r="J35" s="121">
        <f>Графики!AO35</f>
        <v>8803.98</v>
      </c>
      <c r="K35" s="121">
        <f>Графики!AW35</f>
        <v>1949.1432653061217</v>
      </c>
      <c r="L35" s="121">
        <f>Графики!BO35</f>
        <v>477594.38</v>
      </c>
      <c r="M35" s="121">
        <f>Графики!BS35</f>
        <v>24381.16</v>
      </c>
      <c r="N35" s="121">
        <f>Графики!BX35</f>
        <v>25150.52</v>
      </c>
      <c r="O35" s="125">
        <f t="shared" si="4"/>
        <v>811338.6312966775</v>
      </c>
      <c r="P35" s="121">
        <f>Графики!M35</f>
        <v>71009.02</v>
      </c>
      <c r="Q35" s="121">
        <f>Графики!P35</f>
        <v>7157.19</v>
      </c>
      <c r="R35" s="121">
        <f>Графики!R35</f>
        <v>10176.57</v>
      </c>
      <c r="S35" s="121">
        <f>Графики!V35+Графики!W35</f>
        <v>56096.83</v>
      </c>
      <c r="T35" s="121">
        <f>Графики!Y35</f>
        <v>12027.26</v>
      </c>
      <c r="U35" s="121">
        <f>Графики!AA35</f>
        <v>12106.84</v>
      </c>
      <c r="V35" s="121">
        <f>Графики!AC35</f>
        <v>20737.56</v>
      </c>
      <c r="W35" s="121">
        <f>Графики!AE35</f>
        <v>10576.86</v>
      </c>
      <c r="X35" s="121">
        <f>Графики!AG35</f>
        <v>2325</v>
      </c>
      <c r="Y35" s="121">
        <f>Графики!AI35</f>
        <v>7340.23</v>
      </c>
      <c r="Z35" s="121">
        <f>Графики!AK35</f>
        <v>129302.36</v>
      </c>
      <c r="AA35" s="121">
        <f>Графики!AM35</f>
        <v>4151.175242470498</v>
      </c>
      <c r="AB35" s="121">
        <f>Графики!AU35</f>
        <v>2973.949837177625</v>
      </c>
      <c r="AC35" s="121">
        <f>Графики!AZ35</f>
        <v>8671.046366678576</v>
      </c>
      <c r="AD35" s="121">
        <f>Графики!BB35</f>
        <v>58960.161725</v>
      </c>
      <c r="AE35" s="121">
        <f>Графики!BE35</f>
        <v>5003.236070562254</v>
      </c>
      <c r="AF35" s="121">
        <f>Графики!BH35</f>
        <v>13110.718635816522</v>
      </c>
      <c r="AG35" s="121">
        <f>Графики!BK35</f>
        <v>12842.177040496746</v>
      </c>
      <c r="AH35" s="121">
        <f>Графики!BQ35</f>
        <v>13416.100235294118</v>
      </c>
      <c r="AI35" s="121">
        <f>Графики!BV35</f>
        <v>126316.94089999999</v>
      </c>
      <c r="AJ35" s="121">
        <f>Графики!CC35</f>
        <v>3950.7857107058644</v>
      </c>
      <c r="AK35" s="121">
        <f>Графики!CE35</f>
        <v>81297.39</v>
      </c>
      <c r="AL35" s="121">
        <f>Графики!CG35</f>
        <v>1159.2823951662233</v>
      </c>
      <c r="AM35" s="121">
        <f>Графики!CI35</f>
        <v>8966.328137308861</v>
      </c>
      <c r="AN35" s="121">
        <f>Графики!CK35</f>
        <v>64267.579</v>
      </c>
      <c r="AO35" s="121">
        <f>Графики!CM35</f>
        <v>61121.42</v>
      </c>
      <c r="AP35" s="121">
        <f>Графики!CO35</f>
        <v>815.93</v>
      </c>
      <c r="AQ35" s="121">
        <f>Графики!CQ35</f>
        <v>4588.39</v>
      </c>
      <c r="AR35" s="121">
        <f>Графики!CS35</f>
        <v>870.3</v>
      </c>
      <c r="AS35" s="125">
        <f t="shared" si="7"/>
        <v>289688.0183664202</v>
      </c>
      <c r="AT35" s="121">
        <f>Графики!C35</f>
        <v>83980.71247308682</v>
      </c>
      <c r="AU35" s="121">
        <f>Графики!AR35</f>
        <v>205707.30589333334</v>
      </c>
      <c r="AV35" s="125">
        <f t="shared" si="5"/>
        <v>25678.602924310042</v>
      </c>
      <c r="AW35" s="121">
        <f>Графики!BZ35</f>
        <v>25678.602924310042</v>
      </c>
    </row>
    <row r="36" spans="1:49" ht="15" outlineLevel="1">
      <c r="A36" s="124">
        <v>39295</v>
      </c>
      <c r="B36" s="127">
        <f aca="true" t="shared" si="8" ref="B36:B64">C36+E36+O36+AS36+AV36</f>
        <v>1673873.258339277</v>
      </c>
      <c r="C36" s="125">
        <f t="shared" si="6"/>
        <v>0</v>
      </c>
      <c r="D36" s="121">
        <f>Графики!E36</f>
        <v>0</v>
      </c>
      <c r="E36" s="125">
        <f t="shared" si="3"/>
        <v>560861.667755102</v>
      </c>
      <c r="F36" s="121">
        <f>Графики!G36</f>
        <v>13074.35</v>
      </c>
      <c r="G36" s="121">
        <f>Графики!I36</f>
        <v>2508.21</v>
      </c>
      <c r="H36" s="121">
        <f>Графики!K36</f>
        <v>0</v>
      </c>
      <c r="I36" s="121">
        <f>Графики!T36</f>
        <v>14096.28</v>
      </c>
      <c r="J36" s="121">
        <f>Графики!AO36</f>
        <v>8669.46</v>
      </c>
      <c r="K36" s="121">
        <f>Графики!AW36</f>
        <v>1926.86775510204</v>
      </c>
      <c r="L36" s="121">
        <f>Графики!BO36</f>
        <v>471661.34</v>
      </c>
      <c r="M36" s="121">
        <f>Графики!BS36</f>
        <v>24069.64</v>
      </c>
      <c r="N36" s="121">
        <f>Графики!BX36</f>
        <v>24855.52</v>
      </c>
      <c r="O36" s="125">
        <f t="shared" si="4"/>
        <v>801401.4182878056</v>
      </c>
      <c r="P36" s="121">
        <f>Графики!M36</f>
        <v>69886.15</v>
      </c>
      <c r="Q36" s="121">
        <f>Графики!P36</f>
        <v>7058.89</v>
      </c>
      <c r="R36" s="121">
        <f>Графики!R36</f>
        <v>10031.52</v>
      </c>
      <c r="S36" s="121">
        <f>Графики!V36+Графики!W36</f>
        <v>55301.02</v>
      </c>
      <c r="T36" s="121">
        <f>Графики!Y36</f>
        <v>11868.63</v>
      </c>
      <c r="U36" s="121">
        <f>Графики!AA36</f>
        <v>11947.16</v>
      </c>
      <c r="V36" s="121">
        <f>Графики!AC36</f>
        <v>20454.06</v>
      </c>
      <c r="W36" s="121">
        <f>Графики!AE36</f>
        <v>10440.95</v>
      </c>
      <c r="X36" s="121">
        <f>Графики!AG36</f>
        <v>2292.93</v>
      </c>
      <c r="Y36" s="121">
        <f>Графики!AI36</f>
        <v>7242.36</v>
      </c>
      <c r="Z36" s="121">
        <f>Графики!AK36</f>
        <v>127558.54</v>
      </c>
      <c r="AA36" s="121">
        <f>Графики!AM36</f>
        <v>4103.234016327458</v>
      </c>
      <c r="AB36" s="121">
        <f>Графики!AU36</f>
        <v>2939.6229939886157</v>
      </c>
      <c r="AC36" s="121">
        <f>Графики!AZ36</f>
        <v>8572.635254702807</v>
      </c>
      <c r="AD36" s="121">
        <f>Графики!BB36</f>
        <v>58279.3976</v>
      </c>
      <c r="AE36" s="121">
        <f>Графики!BE36</f>
        <v>4945.034415683603</v>
      </c>
      <c r="AF36" s="121">
        <f>Графики!BH36</f>
        <v>12955.974879448311</v>
      </c>
      <c r="AG36" s="121">
        <f>Графики!BK36</f>
        <v>12692.121369659786</v>
      </c>
      <c r="AH36" s="121">
        <f>Графики!BQ36</f>
        <v>13264.643764705881</v>
      </c>
      <c r="AI36" s="121">
        <f>Графики!BV36</f>
        <v>124972.5256</v>
      </c>
      <c r="AJ36" s="121">
        <f>Графики!CC36</f>
        <v>3907.7749559562276</v>
      </c>
      <c r="AK36" s="121">
        <f>Графики!CE36</f>
        <v>80409.7</v>
      </c>
      <c r="AL36" s="121">
        <f>Графики!CG36</f>
        <v>1146.625443779917</v>
      </c>
      <c r="AM36" s="121">
        <f>Графики!CI36</f>
        <v>8871.555993553005</v>
      </c>
      <c r="AN36" s="121">
        <f>Графики!CK36</f>
        <v>63595.39199999999</v>
      </c>
      <c r="AO36" s="121">
        <f>Графики!CM36</f>
        <v>60454.06</v>
      </c>
      <c r="AP36" s="121">
        <f>Графики!CO36</f>
        <v>807.31</v>
      </c>
      <c r="AQ36" s="121">
        <f>Графики!CQ36</f>
        <v>4540.4</v>
      </c>
      <c r="AR36" s="121">
        <f>Графики!CS36</f>
        <v>861.2</v>
      </c>
      <c r="AS36" s="125">
        <f t="shared" si="7"/>
        <v>286202.9237029553</v>
      </c>
      <c r="AT36" s="121">
        <f>Графики!C36</f>
        <v>82697.73223628862</v>
      </c>
      <c r="AU36" s="121">
        <f>Графики!AR36</f>
        <v>203505.1914666667</v>
      </c>
      <c r="AV36" s="125">
        <f t="shared" si="5"/>
        <v>25407.24859341424</v>
      </c>
      <c r="AW36" s="121">
        <f>Графики!BZ36</f>
        <v>25407.24859341424</v>
      </c>
    </row>
    <row r="37" spans="1:49" ht="15" outlineLevel="1">
      <c r="A37" s="124">
        <v>39326</v>
      </c>
      <c r="B37" s="127">
        <f t="shared" si="8"/>
        <v>1652973.997974476</v>
      </c>
      <c r="C37" s="125">
        <f t="shared" si="6"/>
        <v>0</v>
      </c>
      <c r="D37" s="121">
        <f>Графики!E37</f>
        <v>0</v>
      </c>
      <c r="E37" s="125">
        <f t="shared" si="3"/>
        <v>553655.3963265306</v>
      </c>
      <c r="F37" s="121">
        <f>Графики!G37</f>
        <v>12841.86</v>
      </c>
      <c r="G37" s="121">
        <f>Графики!I37</f>
        <v>2464.4</v>
      </c>
      <c r="H37" s="121">
        <f>Графики!K37</f>
        <v>0</v>
      </c>
      <c r="I37" s="121">
        <f>Графики!T37</f>
        <v>13874.44</v>
      </c>
      <c r="J37" s="121">
        <f>Графики!AO37</f>
        <v>8533.76</v>
      </c>
      <c r="K37" s="121">
        <f>Графики!AW37</f>
        <v>1904.6163265306118</v>
      </c>
      <c r="L37" s="121">
        <f>Графики!BO37</f>
        <v>465717.68</v>
      </c>
      <c r="M37" s="121">
        <f>Графики!BS37</f>
        <v>23760.48</v>
      </c>
      <c r="N37" s="121">
        <f>Графики!BX37</f>
        <v>24558.16</v>
      </c>
      <c r="O37" s="125">
        <f t="shared" si="4"/>
        <v>791465.04176244</v>
      </c>
      <c r="P37" s="121">
        <f>Графики!M37</f>
        <v>68763.29</v>
      </c>
      <c r="Q37" s="121">
        <f>Графики!P37</f>
        <v>6960.62</v>
      </c>
      <c r="R37" s="121">
        <f>Графики!R37</f>
        <v>9887.14</v>
      </c>
      <c r="S37" s="121">
        <f>Графики!V37+Графики!W37</f>
        <v>54505.22</v>
      </c>
      <c r="T37" s="121">
        <f>Графики!Y37</f>
        <v>11710.01</v>
      </c>
      <c r="U37" s="121">
        <f>Графики!AA37</f>
        <v>11787.48</v>
      </c>
      <c r="V37" s="121">
        <f>Графики!AC37</f>
        <v>20170.57</v>
      </c>
      <c r="W37" s="121">
        <f>Графики!AE37</f>
        <v>10305.04</v>
      </c>
      <c r="X37" s="121">
        <f>Графики!AG37</f>
        <v>2260.85</v>
      </c>
      <c r="Y37" s="121">
        <f>Графики!AI37</f>
        <v>7144.49</v>
      </c>
      <c r="Z37" s="121">
        <f>Графики!AK37</f>
        <v>125814.79</v>
      </c>
      <c r="AA37" s="121">
        <f>Графики!AM37</f>
        <v>4055.29279018442</v>
      </c>
      <c r="AB37" s="121">
        <f>Графики!AU37</f>
        <v>2905.300690227506</v>
      </c>
      <c r="AC37" s="121">
        <f>Графики!AZ37</f>
        <v>8474.203670770668</v>
      </c>
      <c r="AD37" s="121">
        <f>Графики!BB37</f>
        <v>57598.63347499999</v>
      </c>
      <c r="AE37" s="121">
        <f>Графики!BE37</f>
        <v>4886.83276080495</v>
      </c>
      <c r="AF37" s="121">
        <f>Графики!BH37</f>
        <v>12801.231123080099</v>
      </c>
      <c r="AG37" s="121">
        <f>Графики!BK37</f>
        <v>12542.065698822826</v>
      </c>
      <c r="AH37" s="121">
        <f>Графики!BQ37</f>
        <v>13113.201176470586</v>
      </c>
      <c r="AI37" s="121">
        <f>Графики!BV37</f>
        <v>123628.1929</v>
      </c>
      <c r="AJ37" s="121">
        <f>Графики!CC37</f>
        <v>3864.789072336328</v>
      </c>
      <c r="AK37" s="121">
        <f>Графики!CE37</f>
        <v>79522</v>
      </c>
      <c r="AL37" s="121">
        <f>Графики!CG37</f>
        <v>1133.9661911297223</v>
      </c>
      <c r="AM37" s="121">
        <f>Графики!CI37</f>
        <v>8776.787213612857</v>
      </c>
      <c r="AN37" s="121">
        <f>Графики!CK37</f>
        <v>62923.204999999994</v>
      </c>
      <c r="AO37" s="121">
        <f>Графики!CM37</f>
        <v>59786.65</v>
      </c>
      <c r="AP37" s="121">
        <f>Графики!CO37</f>
        <v>798.68</v>
      </c>
      <c r="AQ37" s="121">
        <f>Графики!CQ37</f>
        <v>4492.41</v>
      </c>
      <c r="AR37" s="121">
        <f>Графики!CS37</f>
        <v>852.1</v>
      </c>
      <c r="AS37" s="125">
        <f t="shared" si="7"/>
        <v>282717.80157205043</v>
      </c>
      <c r="AT37" s="121">
        <f>Графики!C37</f>
        <v>81414.71666538373</v>
      </c>
      <c r="AU37" s="121">
        <f>Графики!AR37</f>
        <v>201303.08490666669</v>
      </c>
      <c r="AV37" s="125">
        <f t="shared" si="5"/>
        <v>25135.75831345486</v>
      </c>
      <c r="AW37" s="121">
        <f>Графики!BZ37</f>
        <v>25135.75831345486</v>
      </c>
    </row>
    <row r="38" spans="1:49" ht="15" outlineLevel="1">
      <c r="A38" s="124">
        <v>39356</v>
      </c>
      <c r="B38" s="127">
        <f t="shared" si="8"/>
        <v>1632079.8958622117</v>
      </c>
      <c r="C38" s="125">
        <f t="shared" si="6"/>
        <v>0</v>
      </c>
      <c r="D38" s="121">
        <f>Графики!E38</f>
        <v>0</v>
      </c>
      <c r="E38" s="125">
        <f t="shared" si="3"/>
        <v>546455.0148979592</v>
      </c>
      <c r="F38" s="121">
        <f>Графики!G38</f>
        <v>12609.38</v>
      </c>
      <c r="G38" s="121">
        <f>Графики!I38</f>
        <v>2420.57</v>
      </c>
      <c r="H38" s="121">
        <f>Графики!K38</f>
        <v>0</v>
      </c>
      <c r="I38" s="121">
        <f>Графики!T38</f>
        <v>13653.78</v>
      </c>
      <c r="J38" s="121">
        <f>Графики!AO38</f>
        <v>8399.24</v>
      </c>
      <c r="K38" s="121">
        <f>Графики!AW38</f>
        <v>1882.364897959183</v>
      </c>
      <c r="L38" s="121">
        <f>Графики!BO38</f>
        <v>459779.92</v>
      </c>
      <c r="M38" s="121">
        <f>Графики!BS38</f>
        <v>23448.96</v>
      </c>
      <c r="N38" s="121">
        <f>Графики!BX38</f>
        <v>24260.8</v>
      </c>
      <c r="O38" s="125">
        <f t="shared" si="4"/>
        <v>781527.7975405478</v>
      </c>
      <c r="P38" s="121">
        <f>Графики!M38</f>
        <v>67640.42</v>
      </c>
      <c r="Q38" s="121">
        <f>Графики!P38</f>
        <v>6862.33</v>
      </c>
      <c r="R38" s="121">
        <f>Графики!R38</f>
        <v>9742.09</v>
      </c>
      <c r="S38" s="121">
        <f>Графики!V38+Графики!W38</f>
        <v>53709.4</v>
      </c>
      <c r="T38" s="121">
        <f>Графики!Y38</f>
        <v>11551.38</v>
      </c>
      <c r="U38" s="121">
        <f>Графики!AA38</f>
        <v>11627.8</v>
      </c>
      <c r="V38" s="121">
        <f>Графики!AC38</f>
        <v>19887.07</v>
      </c>
      <c r="W38" s="121">
        <f>Графики!AE38</f>
        <v>10169.12</v>
      </c>
      <c r="X38" s="121">
        <f>Графики!AG38</f>
        <v>2228.78</v>
      </c>
      <c r="Y38" s="121">
        <f>Графики!AI38</f>
        <v>7046.62</v>
      </c>
      <c r="Z38" s="121">
        <f>Графики!AK38</f>
        <v>124070.97</v>
      </c>
      <c r="AA38" s="121">
        <f>Графики!AM38</f>
        <v>4007.3806369498966</v>
      </c>
      <c r="AB38" s="121">
        <f>Графики!AU38</f>
        <v>2870.9738470384964</v>
      </c>
      <c r="AC38" s="121">
        <f>Графики!AZ38</f>
        <v>8375.772272865855</v>
      </c>
      <c r="AD38" s="121">
        <f>Графики!BB38</f>
        <v>56917.86934999999</v>
      </c>
      <c r="AE38" s="121">
        <f>Графики!BE38</f>
        <v>4828.631105926298</v>
      </c>
      <c r="AF38" s="121">
        <f>Графики!BH38</f>
        <v>12646.417366711887</v>
      </c>
      <c r="AG38" s="121">
        <f>Графики!BK38</f>
        <v>12392.010027985863</v>
      </c>
      <c r="AH38" s="121">
        <f>Графики!BQ38</f>
        <v>12961.744705882353</v>
      </c>
      <c r="AI38" s="121">
        <f>Графики!BV38</f>
        <v>122283.7776</v>
      </c>
      <c r="AJ38" s="121">
        <f>Графики!CC38</f>
        <v>3821.7783175866907</v>
      </c>
      <c r="AK38" s="121">
        <f>Графики!CE38</f>
        <v>78634.35</v>
      </c>
      <c r="AL38" s="121">
        <f>Графики!CG38</f>
        <v>1121.3092397434161</v>
      </c>
      <c r="AM38" s="121">
        <f>Графики!CI38</f>
        <v>8682.015069857001</v>
      </c>
      <c r="AN38" s="121">
        <f>Графики!CK38</f>
        <v>62251.018</v>
      </c>
      <c r="AO38" s="121">
        <f>Графики!CM38</f>
        <v>59119.3</v>
      </c>
      <c r="AP38" s="121">
        <f>Графики!CO38</f>
        <v>790.06</v>
      </c>
      <c r="AQ38" s="121">
        <f>Графики!CQ38</f>
        <v>4444.42</v>
      </c>
      <c r="AR38" s="121">
        <f>Графики!CS38</f>
        <v>842.99</v>
      </c>
      <c r="AS38" s="125">
        <f t="shared" si="7"/>
        <v>279232.6794411455</v>
      </c>
      <c r="AT38" s="121">
        <f>Графики!C38</f>
        <v>80131.70109447883</v>
      </c>
      <c r="AU38" s="121">
        <f>Графики!AR38</f>
        <v>199100.97834666667</v>
      </c>
      <c r="AV38" s="125">
        <f t="shared" si="5"/>
        <v>24864.403982559055</v>
      </c>
      <c r="AW38" s="121">
        <f>Графики!BZ38</f>
        <v>24864.403982559055</v>
      </c>
    </row>
    <row r="39" spans="1:49" ht="15" outlineLevel="1">
      <c r="A39" s="124">
        <v>39387</v>
      </c>
      <c r="B39" s="127">
        <f t="shared" si="8"/>
        <v>1611186.7964736945</v>
      </c>
      <c r="C39" s="125">
        <f t="shared" si="6"/>
        <v>0</v>
      </c>
      <c r="D39" s="121">
        <f>Графики!E39</f>
        <v>0</v>
      </c>
      <c r="E39" s="125">
        <f t="shared" si="3"/>
        <v>539254.6534693877</v>
      </c>
      <c r="F39" s="121">
        <f>Графики!G39</f>
        <v>12376.91</v>
      </c>
      <c r="G39" s="121">
        <f>Графики!I39</f>
        <v>2376.75</v>
      </c>
      <c r="H39" s="121">
        <f>Графики!K39</f>
        <v>0</v>
      </c>
      <c r="I39" s="121">
        <f>Графики!T39</f>
        <v>13433.12</v>
      </c>
      <c r="J39" s="121">
        <f>Графики!AO39</f>
        <v>8263.54</v>
      </c>
      <c r="K39" s="121">
        <f>Графики!AW39</f>
        <v>1860.1134693877545</v>
      </c>
      <c r="L39" s="121">
        <f>Графики!BO39</f>
        <v>453840.98</v>
      </c>
      <c r="M39" s="121">
        <f>Графики!BS39</f>
        <v>23139.8</v>
      </c>
      <c r="N39" s="121">
        <f>Графики!BX39</f>
        <v>23963.44</v>
      </c>
      <c r="O39" s="125">
        <f t="shared" si="4"/>
        <v>771591.6366573597</v>
      </c>
      <c r="P39" s="121">
        <f>Графики!M39</f>
        <v>66517.56</v>
      </c>
      <c r="Q39" s="121">
        <f>Графики!P39</f>
        <v>6764.05</v>
      </c>
      <c r="R39" s="121">
        <f>Графики!R39</f>
        <v>9598.01</v>
      </c>
      <c r="S39" s="121">
        <f>Графики!V39+Графики!W39</f>
        <v>52913.59</v>
      </c>
      <c r="T39" s="121">
        <f>Графики!Y39</f>
        <v>11392.75</v>
      </c>
      <c r="U39" s="121">
        <f>Графики!AA39</f>
        <v>11468.13</v>
      </c>
      <c r="V39" s="121">
        <f>Графики!AC39</f>
        <v>19603.58</v>
      </c>
      <c r="W39" s="121">
        <f>Графики!AE39</f>
        <v>10033.21</v>
      </c>
      <c r="X39" s="121">
        <f>Графики!AG39</f>
        <v>2196.71</v>
      </c>
      <c r="Y39" s="121">
        <f>Графики!AI39</f>
        <v>6948.75</v>
      </c>
      <c r="Z39" s="121">
        <f>Графики!AK39</f>
        <v>122327.16</v>
      </c>
      <c r="AA39" s="121">
        <f>Графики!AM39</f>
        <v>3959.4394108068573</v>
      </c>
      <c r="AB39" s="121">
        <f>Графики!AU39</f>
        <v>2836.647003849487</v>
      </c>
      <c r="AC39" s="121">
        <f>Графики!AZ39</f>
        <v>8277.36602499964</v>
      </c>
      <c r="AD39" s="121">
        <f>Графики!BB39</f>
        <v>56237.10522499999</v>
      </c>
      <c r="AE39" s="121">
        <f>Графики!BE39</f>
        <v>4770.445447998092</v>
      </c>
      <c r="AF39" s="121">
        <f>Графики!BH39</f>
        <v>12491.664576230976</v>
      </c>
      <c r="AG39" s="121">
        <f>Графики!BK39</f>
        <v>12241.954357148905</v>
      </c>
      <c r="AH39" s="121">
        <f>Графики!BQ39</f>
        <v>12810.288235294118</v>
      </c>
      <c r="AI39" s="121">
        <f>Графики!BV39</f>
        <v>120939.4449</v>
      </c>
      <c r="AJ39" s="121">
        <f>Графики!CC39</f>
        <v>3778.7675628370544</v>
      </c>
      <c r="AK39" s="121">
        <f>Графики!CE39</f>
        <v>77746.66</v>
      </c>
      <c r="AL39" s="121">
        <f>Графики!CG39</f>
        <v>1108.6499870932216</v>
      </c>
      <c r="AM39" s="121">
        <f>Графики!CI39</f>
        <v>8587.242926101146</v>
      </c>
      <c r="AN39" s="121">
        <f>Графики!CK39</f>
        <v>61578.831</v>
      </c>
      <c r="AO39" s="121">
        <f>Графики!CM39</f>
        <v>58451.88</v>
      </c>
      <c r="AP39" s="121">
        <f>Графики!CO39</f>
        <v>781.43</v>
      </c>
      <c r="AQ39" s="121">
        <f>Графики!CQ39</f>
        <v>4396.43</v>
      </c>
      <c r="AR39" s="121">
        <f>Графики!CS39</f>
        <v>833.89</v>
      </c>
      <c r="AS39" s="125">
        <f t="shared" si="7"/>
        <v>275747.5926443473</v>
      </c>
      <c r="AT39" s="121">
        <f>Графики!C39</f>
        <v>78848.72085768062</v>
      </c>
      <c r="AU39" s="121">
        <f>Графики!AR39</f>
        <v>196898.87178666668</v>
      </c>
      <c r="AV39" s="125">
        <f t="shared" si="5"/>
        <v>24592.91370259968</v>
      </c>
      <c r="AW39" s="121">
        <f>Графики!BZ39</f>
        <v>24592.91370259968</v>
      </c>
    </row>
    <row r="40" spans="1:49" ht="15" outlineLevel="1">
      <c r="A40" s="124">
        <v>39417</v>
      </c>
      <c r="B40" s="127">
        <f t="shared" si="8"/>
        <v>1577087.5569434124</v>
      </c>
      <c r="C40" s="125">
        <f t="shared" si="6"/>
        <v>0</v>
      </c>
      <c r="D40" s="121">
        <f>Графики!E40</f>
        <v>0</v>
      </c>
      <c r="E40" s="125">
        <f t="shared" si="3"/>
        <v>518848.9120408163</v>
      </c>
      <c r="F40" s="121">
        <f>Графики!G40</f>
        <v>12144.43</v>
      </c>
      <c r="G40" s="121">
        <f>Графики!I40</f>
        <v>2332.94</v>
      </c>
      <c r="H40" s="121">
        <f>Графики!K40</f>
        <v>0</v>
      </c>
      <c r="I40" s="121">
        <f>Графики!T40</f>
        <v>0</v>
      </c>
      <c r="J40" s="121">
        <f>Графики!AO40</f>
        <v>8129.02</v>
      </c>
      <c r="K40" s="121">
        <f>Графики!AW40</f>
        <v>1837.8620408163258</v>
      </c>
      <c r="L40" s="121">
        <f>Графики!BO40</f>
        <v>447907.94</v>
      </c>
      <c r="M40" s="121">
        <f>Графики!BS40</f>
        <v>22830.64</v>
      </c>
      <c r="N40" s="121">
        <f>Графики!BX40</f>
        <v>23666.08</v>
      </c>
      <c r="O40" s="125">
        <f t="shared" si="4"/>
        <v>761654.6512041164</v>
      </c>
      <c r="P40" s="121">
        <f>Графики!M40</f>
        <v>65394.73</v>
      </c>
      <c r="Q40" s="121">
        <f>Графики!P40</f>
        <v>6665.76</v>
      </c>
      <c r="R40" s="121">
        <f>Графики!R40</f>
        <v>9452.95</v>
      </c>
      <c r="S40" s="121">
        <f>Графики!V40+Графики!W40</f>
        <v>52117.770000000004</v>
      </c>
      <c r="T40" s="121">
        <f>Графики!Y40</f>
        <v>11234.13</v>
      </c>
      <c r="U40" s="121">
        <f>Графики!AA40</f>
        <v>11308.45</v>
      </c>
      <c r="V40" s="121">
        <f>Графики!AC40</f>
        <v>19320.08</v>
      </c>
      <c r="W40" s="121">
        <f>Графики!AE40</f>
        <v>9897.3</v>
      </c>
      <c r="X40" s="121">
        <f>Графики!AG40</f>
        <v>2164.63</v>
      </c>
      <c r="Y40" s="121">
        <f>Графики!AI40</f>
        <v>6850.99</v>
      </c>
      <c r="Z40" s="121">
        <f>Графики!AK40</f>
        <v>120583.36</v>
      </c>
      <c r="AA40" s="121">
        <f>Графики!AM40</f>
        <v>3911.5272575723343</v>
      </c>
      <c r="AB40" s="121">
        <f>Графики!AU40</f>
        <v>2802.320160660478</v>
      </c>
      <c r="AC40" s="121">
        <f>Графики!AZ40</f>
        <v>8178.934627094824</v>
      </c>
      <c r="AD40" s="121">
        <f>Графики!BB40</f>
        <v>55556.3411</v>
      </c>
      <c r="AE40" s="121">
        <f>Графики!BE40</f>
        <v>4712.24379311944</v>
      </c>
      <c r="AF40" s="121">
        <f>Графики!BH40</f>
        <v>12336.930819862764</v>
      </c>
      <c r="AG40" s="121">
        <f>Графики!BK40</f>
        <v>12091.905278490713</v>
      </c>
      <c r="AH40" s="121">
        <f>Графики!BQ40</f>
        <v>12658.845647058823</v>
      </c>
      <c r="AI40" s="121">
        <f>Графики!BV40</f>
        <v>119595.02960000001</v>
      </c>
      <c r="AJ40" s="121">
        <f>Графики!CC40</f>
        <v>3735.7851022047125</v>
      </c>
      <c r="AK40" s="121">
        <f>Графики!CE40</f>
        <v>76858.96</v>
      </c>
      <c r="AL40" s="121">
        <f>Графики!CG40</f>
        <v>1095.9930357069154</v>
      </c>
      <c r="AM40" s="121">
        <f>Графики!CI40</f>
        <v>8492.47078234529</v>
      </c>
      <c r="AN40" s="121">
        <f>Графики!CK40</f>
        <v>60906.644</v>
      </c>
      <c r="AO40" s="121">
        <f>Графики!CM40</f>
        <v>57784.53</v>
      </c>
      <c r="AP40" s="121">
        <f>Графики!CO40</f>
        <v>772.81</v>
      </c>
      <c r="AQ40" s="121">
        <f>Графики!CQ40</f>
        <v>4348.44</v>
      </c>
      <c r="AR40" s="121">
        <f>Графики!CS40</f>
        <v>824.79</v>
      </c>
      <c r="AS40" s="125">
        <f t="shared" si="7"/>
        <v>272262.4343267757</v>
      </c>
      <c r="AT40" s="121">
        <f>Графики!C40</f>
        <v>77565.70528677573</v>
      </c>
      <c r="AU40" s="121">
        <f>Графики!AR40</f>
        <v>194696.72904</v>
      </c>
      <c r="AV40" s="125">
        <f t="shared" si="5"/>
        <v>24321.559371703876</v>
      </c>
      <c r="AW40" s="121">
        <f>Графики!BZ40</f>
        <v>24321.559371703876</v>
      </c>
    </row>
    <row r="41" spans="1:49" ht="15" outlineLevel="1">
      <c r="A41" s="124">
        <v>39448</v>
      </c>
      <c r="B41" s="127">
        <f t="shared" si="8"/>
        <v>1556407.6777082689</v>
      </c>
      <c r="C41" s="125">
        <f t="shared" si="6"/>
        <v>0</v>
      </c>
      <c r="D41" s="121">
        <f>Графики!E41</f>
        <v>0</v>
      </c>
      <c r="E41" s="125">
        <f t="shared" si="3"/>
        <v>511862.12061224494</v>
      </c>
      <c r="F41" s="121">
        <f>Графики!G41</f>
        <v>11911.96</v>
      </c>
      <c r="G41" s="121">
        <f>Графики!I41</f>
        <v>2289.11</v>
      </c>
      <c r="H41" s="121">
        <f>Графики!K41</f>
        <v>0</v>
      </c>
      <c r="I41" s="121">
        <f>Графики!T41</f>
        <v>0</v>
      </c>
      <c r="J41" s="121">
        <f>Графики!AO41</f>
        <v>7993.32</v>
      </c>
      <c r="K41" s="121">
        <f>Графики!AW41</f>
        <v>1815.6106122448975</v>
      </c>
      <c r="L41" s="121">
        <f>Графики!BO41</f>
        <v>441964.28</v>
      </c>
      <c r="M41" s="121">
        <f>Графики!BS41</f>
        <v>22519.12</v>
      </c>
      <c r="N41" s="121">
        <f>Графики!BX41</f>
        <v>23368.72</v>
      </c>
      <c r="O41" s="125">
        <f t="shared" si="4"/>
        <v>751718.1758084085</v>
      </c>
      <c r="P41" s="121">
        <f>Графики!M41</f>
        <v>64271.86</v>
      </c>
      <c r="Q41" s="121">
        <f>Графики!P41</f>
        <v>6567.47</v>
      </c>
      <c r="R41" s="121">
        <f>Графики!R41</f>
        <v>9308.57</v>
      </c>
      <c r="S41" s="121">
        <f>Графики!V41+Графики!W41</f>
        <v>51321.97</v>
      </c>
      <c r="T41" s="121">
        <f>Графики!Y41</f>
        <v>11075.49</v>
      </c>
      <c r="U41" s="121">
        <f>Графики!AA41</f>
        <v>11148.77</v>
      </c>
      <c r="V41" s="121">
        <f>Графики!AC41</f>
        <v>19036.59</v>
      </c>
      <c r="W41" s="121">
        <f>Графики!AE41</f>
        <v>9761.39</v>
      </c>
      <c r="X41" s="121">
        <f>Графики!AG41</f>
        <v>2132.56</v>
      </c>
      <c r="Y41" s="121">
        <f>Графики!AI41</f>
        <v>6753.12</v>
      </c>
      <c r="Z41" s="121">
        <f>Графики!AK41</f>
        <v>118839.54</v>
      </c>
      <c r="AA41" s="121">
        <f>Графики!AM41</f>
        <v>3863.586031429295</v>
      </c>
      <c r="AB41" s="121">
        <f>Графики!AU41</f>
        <v>2767.997856899368</v>
      </c>
      <c r="AC41" s="121">
        <f>Графики!AZ41</f>
        <v>8080.523515119054</v>
      </c>
      <c r="AD41" s="121">
        <f>Графики!BB41</f>
        <v>54875.61975</v>
      </c>
      <c r="AE41" s="121">
        <f>Графики!BE41</f>
        <v>4654.042138240788</v>
      </c>
      <c r="AF41" s="121">
        <f>Графики!BH41</f>
        <v>12182.187063494552</v>
      </c>
      <c r="AG41" s="121">
        <f>Графики!BK41</f>
        <v>11941.849607653752</v>
      </c>
      <c r="AH41" s="121">
        <f>Графики!BQ41</f>
        <v>12507.389176470586</v>
      </c>
      <c r="AI41" s="121">
        <f>Графики!BV41</f>
        <v>118250.69690000001</v>
      </c>
      <c r="AJ41" s="121">
        <f>Графики!CC41</f>
        <v>3692.774347455076</v>
      </c>
      <c r="AK41" s="121">
        <f>Графики!CE41</f>
        <v>75971.26</v>
      </c>
      <c r="AL41" s="121">
        <f>Графики!CG41</f>
        <v>1083.3337830567207</v>
      </c>
      <c r="AM41" s="121">
        <f>Графики!CI41</f>
        <v>8397.698638589434</v>
      </c>
      <c r="AN41" s="121">
        <f>Графики!CK41</f>
        <v>60234.456999999995</v>
      </c>
      <c r="AO41" s="121">
        <f>Графики!CM41</f>
        <v>57117.11</v>
      </c>
      <c r="AP41" s="121">
        <f>Графики!CO41</f>
        <v>764.19</v>
      </c>
      <c r="AQ41" s="121">
        <f>Графики!CQ41</f>
        <v>4300.45</v>
      </c>
      <c r="AR41" s="121">
        <f>Графики!CS41</f>
        <v>815.68</v>
      </c>
      <c r="AS41" s="125">
        <f t="shared" si="7"/>
        <v>268777.3121958709</v>
      </c>
      <c r="AT41" s="121">
        <f>Графики!C41</f>
        <v>76282.68971587086</v>
      </c>
      <c r="AU41" s="121">
        <f>Графики!AR41</f>
        <v>192494.62248000002</v>
      </c>
      <c r="AV41" s="125">
        <f t="shared" si="5"/>
        <v>24050.0690917445</v>
      </c>
      <c r="AW41" s="121">
        <f>Графики!BZ41</f>
        <v>24050.0690917445</v>
      </c>
    </row>
    <row r="42" spans="1:49" ht="15" outlineLevel="1">
      <c r="A42" s="124">
        <v>39479</v>
      </c>
      <c r="B42" s="127">
        <f t="shared" si="8"/>
        <v>1524057.5771822596</v>
      </c>
      <c r="C42" s="125">
        <f t="shared" si="6"/>
        <v>0</v>
      </c>
      <c r="D42" s="121">
        <f>Графики!E42</f>
        <v>0</v>
      </c>
      <c r="E42" s="125">
        <f t="shared" si="3"/>
        <v>493205.5891836735</v>
      </c>
      <c r="F42" s="121">
        <f>Графики!G42</f>
        <v>0</v>
      </c>
      <c r="G42" s="121">
        <f>Графики!I42</f>
        <v>2245.59</v>
      </c>
      <c r="H42" s="121">
        <f>Графики!K42</f>
        <v>0</v>
      </c>
      <c r="I42" s="121">
        <f>Графики!T42</f>
        <v>0</v>
      </c>
      <c r="J42" s="121">
        <f>Графики!AO42</f>
        <v>7858.8</v>
      </c>
      <c r="K42" s="121">
        <f>Графики!AW42</f>
        <v>1793.3591836734688</v>
      </c>
      <c r="L42" s="121">
        <f>Графики!BO42</f>
        <v>436026.52</v>
      </c>
      <c r="M42" s="121">
        <f>Графики!BS42</f>
        <v>22209.96</v>
      </c>
      <c r="N42" s="121">
        <f>Графики!BX42</f>
        <v>23071.36</v>
      </c>
      <c r="O42" s="125">
        <f t="shared" si="4"/>
        <v>741781.0831727714</v>
      </c>
      <c r="P42" s="121">
        <f>Графики!M42</f>
        <v>63149</v>
      </c>
      <c r="Q42" s="121">
        <f>Графики!P42</f>
        <v>6469.19</v>
      </c>
      <c r="R42" s="121">
        <f>Графики!R42</f>
        <v>9163.52</v>
      </c>
      <c r="S42" s="121">
        <f>Графики!V42+Графики!W42</f>
        <v>50526.16</v>
      </c>
      <c r="T42" s="121">
        <f>Графики!Y42</f>
        <v>10916.87</v>
      </c>
      <c r="U42" s="121">
        <f>Графики!AA42</f>
        <v>10989.1</v>
      </c>
      <c r="V42" s="121">
        <f>Графики!AC42</f>
        <v>18753.09</v>
      </c>
      <c r="W42" s="121">
        <f>Графики!AE42</f>
        <v>9625.47</v>
      </c>
      <c r="X42" s="121">
        <f>Графики!AG42</f>
        <v>2100.47</v>
      </c>
      <c r="Y42" s="121">
        <f>Графики!AI42</f>
        <v>6655.25</v>
      </c>
      <c r="Z42" s="121">
        <f>Графики!AK42</f>
        <v>117095.78</v>
      </c>
      <c r="AA42" s="121">
        <f>Графики!AM42</f>
        <v>3815.6448052862556</v>
      </c>
      <c r="AB42" s="121">
        <f>Графики!AU42</f>
        <v>2733.661013710359</v>
      </c>
      <c r="AC42" s="121">
        <f>Графики!AZ42</f>
        <v>7982.091931186916</v>
      </c>
      <c r="AD42" s="121">
        <f>Графики!BB42</f>
        <v>54194.855625</v>
      </c>
      <c r="AE42" s="121">
        <f>Графики!BE42</f>
        <v>4595.856480312581</v>
      </c>
      <c r="AF42" s="121">
        <f>Графики!BH42</f>
        <v>12027.434273013645</v>
      </c>
      <c r="AG42" s="121">
        <f>Графики!BK42</f>
        <v>11791.79393681679</v>
      </c>
      <c r="AH42" s="121">
        <f>Графики!BQ42</f>
        <v>12355.946588235294</v>
      </c>
      <c r="AI42" s="121">
        <f>Графики!BV42</f>
        <v>116906.28160000002</v>
      </c>
      <c r="AJ42" s="121">
        <f>Графики!CC42</f>
        <v>3649.76359270544</v>
      </c>
      <c r="AK42" s="121">
        <f>Графики!CE42</f>
        <v>75083.62</v>
      </c>
      <c r="AL42" s="121">
        <f>Графики!CG42</f>
        <v>1070.6768316704145</v>
      </c>
      <c r="AM42" s="121">
        <f>Графики!CI42</f>
        <v>8302.926494833579</v>
      </c>
      <c r="AN42" s="121">
        <f>Графики!CK42</f>
        <v>59562.27</v>
      </c>
      <c r="AO42" s="121">
        <f>Графики!CM42</f>
        <v>56449.76</v>
      </c>
      <c r="AP42" s="121">
        <f>Графики!CO42</f>
        <v>755.56</v>
      </c>
      <c r="AQ42" s="121">
        <f>Графики!CQ42</f>
        <v>4252.46</v>
      </c>
      <c r="AR42" s="121">
        <f>Графики!CS42</f>
        <v>806.58</v>
      </c>
      <c r="AS42" s="125">
        <f t="shared" si="7"/>
        <v>265292.190064966</v>
      </c>
      <c r="AT42" s="121">
        <f>Графики!C42</f>
        <v>74999.67414496596</v>
      </c>
      <c r="AU42" s="121">
        <f>Графики!AR42</f>
        <v>190292.51592</v>
      </c>
      <c r="AV42" s="125">
        <f t="shared" si="5"/>
        <v>23778.714760848696</v>
      </c>
      <c r="AW42" s="121">
        <f>Графики!BZ42</f>
        <v>23778.714760848696</v>
      </c>
    </row>
    <row r="43" spans="1:49" ht="15" outlineLevel="1">
      <c r="A43" s="124">
        <v>39508</v>
      </c>
      <c r="B43" s="127">
        <f t="shared" si="8"/>
        <v>1501414.3344890133</v>
      </c>
      <c r="C43" s="125">
        <f t="shared" si="6"/>
        <v>0</v>
      </c>
      <c r="D43" s="121">
        <f>Графики!E43</f>
        <v>0</v>
      </c>
      <c r="E43" s="125">
        <f t="shared" si="3"/>
        <v>484255.40775510203</v>
      </c>
      <c r="F43" s="121">
        <f>Графики!G43</f>
        <v>0</v>
      </c>
      <c r="G43" s="121">
        <f>Графики!I43</f>
        <v>0</v>
      </c>
      <c r="H43" s="121">
        <f>Графики!K43</f>
        <v>0</v>
      </c>
      <c r="I43" s="121">
        <f>Графики!T43</f>
        <v>0</v>
      </c>
      <c r="J43" s="121">
        <f>Графики!AO43</f>
        <v>7724.28</v>
      </c>
      <c r="K43" s="121">
        <f>Графики!AW43</f>
        <v>1771.1077551020403</v>
      </c>
      <c r="L43" s="121">
        <f>Графики!BO43</f>
        <v>430087.58</v>
      </c>
      <c r="M43" s="121">
        <f>Графики!BS43</f>
        <v>21898.44</v>
      </c>
      <c r="N43" s="121">
        <f>Графики!BX43</f>
        <v>22774</v>
      </c>
      <c r="O43" s="125">
        <f t="shared" si="4"/>
        <v>731844.5989848543</v>
      </c>
      <c r="P43" s="121">
        <f>Графики!M43</f>
        <v>62026.13</v>
      </c>
      <c r="Q43" s="121">
        <f>Графики!P43</f>
        <v>6370.9</v>
      </c>
      <c r="R43" s="121">
        <f>Графики!R43</f>
        <v>9019.13</v>
      </c>
      <c r="S43" s="121">
        <f>Графики!V43+Графики!W43</f>
        <v>49730.36</v>
      </c>
      <c r="T43" s="121">
        <f>Графики!Y43</f>
        <v>10758.24</v>
      </c>
      <c r="U43" s="121">
        <f>Графики!AA43</f>
        <v>10829.42</v>
      </c>
      <c r="V43" s="121">
        <f>Графики!AC43</f>
        <v>18469.6</v>
      </c>
      <c r="W43" s="121">
        <f>Графики!AE43</f>
        <v>9489.55</v>
      </c>
      <c r="X43" s="121">
        <f>Графики!AG43</f>
        <v>2068.4</v>
      </c>
      <c r="Y43" s="121">
        <f>Графики!AI43</f>
        <v>6557.39</v>
      </c>
      <c r="Z43" s="121">
        <f>Графики!AK43</f>
        <v>115351.96</v>
      </c>
      <c r="AA43" s="121">
        <f>Графики!AM43</f>
        <v>3767.732652051733</v>
      </c>
      <c r="AB43" s="121">
        <f>Графики!AU43</f>
        <v>2699.3341705213493</v>
      </c>
      <c r="AC43" s="121">
        <f>Графики!AZ43</f>
        <v>7883.665397391656</v>
      </c>
      <c r="AD43" s="121">
        <f>Графики!BB43</f>
        <v>53514.09149999999</v>
      </c>
      <c r="AE43" s="121">
        <f>Графики!BE43</f>
        <v>4537.654825433929</v>
      </c>
      <c r="AF43" s="121">
        <f>Графики!BH43</f>
        <v>11872.690516645433</v>
      </c>
      <c r="AG43" s="121">
        <f>Графики!BK43</f>
        <v>11641.738265979831</v>
      </c>
      <c r="AH43" s="121">
        <f>Графики!BQ43</f>
        <v>12204.490117647058</v>
      </c>
      <c r="AI43" s="121">
        <f>Графики!BV43</f>
        <v>115561.94890000002</v>
      </c>
      <c r="AJ43" s="121">
        <f>Графики!CC43</f>
        <v>3606.7777090855398</v>
      </c>
      <c r="AK43" s="121">
        <f>Графики!CE43</f>
        <v>74195.92</v>
      </c>
      <c r="AL43" s="121">
        <f>Графики!CG43</f>
        <v>1058.01757902022</v>
      </c>
      <c r="AM43" s="121">
        <f>Графики!CI43</f>
        <v>8208.154351077723</v>
      </c>
      <c r="AN43" s="121">
        <f>Графики!CK43</f>
        <v>58890.083</v>
      </c>
      <c r="AO43" s="121">
        <f>Графики!CM43</f>
        <v>55782.34</v>
      </c>
      <c r="AP43" s="121">
        <f>Графики!CO43</f>
        <v>746.94</v>
      </c>
      <c r="AQ43" s="121">
        <f>Графики!CQ43</f>
        <v>4204.46</v>
      </c>
      <c r="AR43" s="121">
        <f>Графики!CS43</f>
        <v>797.48</v>
      </c>
      <c r="AS43" s="125">
        <f t="shared" si="7"/>
        <v>261807.10326816773</v>
      </c>
      <c r="AT43" s="121">
        <f>Графики!C43</f>
        <v>73716.69390816774</v>
      </c>
      <c r="AU43" s="121">
        <f>Графики!AR43</f>
        <v>188090.40936</v>
      </c>
      <c r="AV43" s="125">
        <f t="shared" si="5"/>
        <v>23507.22448088932</v>
      </c>
      <c r="AW43" s="121">
        <f>Графики!BZ43</f>
        <v>23507.22448088932</v>
      </c>
    </row>
    <row r="44" spans="1:49" ht="15" outlineLevel="1">
      <c r="A44" s="124">
        <v>39539</v>
      </c>
      <c r="B44" s="127">
        <f t="shared" si="8"/>
        <v>1411840.6521691664</v>
      </c>
      <c r="C44" s="125">
        <f t="shared" si="6"/>
        <v>0</v>
      </c>
      <c r="D44" s="121">
        <f>Графики!E44</f>
        <v>0</v>
      </c>
      <c r="E44" s="125">
        <f t="shared" si="3"/>
        <v>469969.2922448979</v>
      </c>
      <c r="F44" s="121">
        <f>Графики!G44</f>
        <v>0</v>
      </c>
      <c r="G44" s="121">
        <f>Графики!I44</f>
        <v>0</v>
      </c>
      <c r="H44" s="121">
        <f>Графики!K44</f>
        <v>0</v>
      </c>
      <c r="I44" s="121">
        <f>Графики!T44</f>
        <v>0</v>
      </c>
      <c r="J44" s="121">
        <f>Графики!AO44</f>
        <v>0</v>
      </c>
      <c r="K44" s="121">
        <f>Графики!AW44</f>
        <v>1748.8322448979586</v>
      </c>
      <c r="L44" s="121">
        <f>Графики!BO44</f>
        <v>424154.54</v>
      </c>
      <c r="M44" s="121">
        <f>Графики!BS44</f>
        <v>21589.28</v>
      </c>
      <c r="N44" s="121">
        <f>Графики!BX44</f>
        <v>22476.64</v>
      </c>
      <c r="O44" s="125">
        <f t="shared" si="4"/>
        <v>721907.7271075892</v>
      </c>
      <c r="P44" s="121">
        <f>Графики!M44</f>
        <v>60903.26</v>
      </c>
      <c r="Q44" s="121">
        <f>Графики!P44</f>
        <v>6272.61</v>
      </c>
      <c r="R44" s="121">
        <f>Графики!R44</f>
        <v>8874.39</v>
      </c>
      <c r="S44" s="121">
        <f>Графики!V44+Графики!W44</f>
        <v>48934.55</v>
      </c>
      <c r="T44" s="121">
        <f>Графики!Y44</f>
        <v>10599.61</v>
      </c>
      <c r="U44" s="121">
        <f>Графики!AA44</f>
        <v>10669.74</v>
      </c>
      <c r="V44" s="121">
        <f>Графики!AC44</f>
        <v>18186.1</v>
      </c>
      <c r="W44" s="121">
        <f>Графики!AE44</f>
        <v>9353.64</v>
      </c>
      <c r="X44" s="121">
        <f>Графики!AG44</f>
        <v>2036.33</v>
      </c>
      <c r="Y44" s="121">
        <f>Графики!AI44</f>
        <v>6459.52</v>
      </c>
      <c r="Z44" s="121">
        <f>Графики!AK44</f>
        <v>113608.16</v>
      </c>
      <c r="AA44" s="121">
        <f>Графики!AM44</f>
        <v>3719.791425908694</v>
      </c>
      <c r="AB44" s="121">
        <f>Графики!AU44</f>
        <v>2665.01186676024</v>
      </c>
      <c r="AC44" s="121">
        <f>Графики!AZ44</f>
        <v>7785.254285415886</v>
      </c>
      <c r="AD44" s="121">
        <f>Графики!BB44</f>
        <v>52833.32737499999</v>
      </c>
      <c r="AE44" s="121">
        <f>Графики!BE44</f>
        <v>4479.453170555276</v>
      </c>
      <c r="AF44" s="121">
        <f>Графики!BH44</f>
        <v>11717.94676027722</v>
      </c>
      <c r="AG44" s="121">
        <f>Графики!BK44</f>
        <v>11491.689187321641</v>
      </c>
      <c r="AH44" s="121">
        <f>Графики!BQ44</f>
        <v>12053.033647058823</v>
      </c>
      <c r="AI44" s="121">
        <f>Графики!BV44</f>
        <v>114217.5336</v>
      </c>
      <c r="AJ44" s="121">
        <f>Графики!CC44</f>
        <v>3563.7669543359025</v>
      </c>
      <c r="AK44" s="121">
        <f>Графики!CE44</f>
        <v>73308.22</v>
      </c>
      <c r="AL44" s="121">
        <f>Графики!CG44</f>
        <v>1045.3606276339137</v>
      </c>
      <c r="AM44" s="121">
        <f>Графики!CI44</f>
        <v>8113.382207321868</v>
      </c>
      <c r="AN44" s="121">
        <f>Графики!CK44</f>
        <v>58217.896</v>
      </c>
      <c r="AO44" s="121">
        <f>Графики!CM44</f>
        <v>55114.99</v>
      </c>
      <c r="AP44" s="121">
        <f>Графики!CO44</f>
        <v>738.31</v>
      </c>
      <c r="AQ44" s="121">
        <f>Графики!CQ44</f>
        <v>4156.47</v>
      </c>
      <c r="AR44" s="121">
        <f>Графики!CS44</f>
        <v>788.38</v>
      </c>
      <c r="AS44" s="125">
        <f t="shared" si="7"/>
        <v>196727.7626666854</v>
      </c>
      <c r="AT44" s="121">
        <f>Графики!C44</f>
        <v>10839.459866685394</v>
      </c>
      <c r="AU44" s="121">
        <f>Графики!AR44</f>
        <v>185888.3028</v>
      </c>
      <c r="AV44" s="125">
        <f t="shared" si="5"/>
        <v>23235.870149993512</v>
      </c>
      <c r="AW44" s="121">
        <f>Графики!BZ44</f>
        <v>23235.870149993512</v>
      </c>
    </row>
    <row r="45" spans="1:49" ht="15" outlineLevel="1">
      <c r="A45" s="124">
        <v>39569</v>
      </c>
      <c r="B45" s="127">
        <f t="shared" si="8"/>
        <v>1388455.563130668</v>
      </c>
      <c r="C45" s="125">
        <f t="shared" si="6"/>
        <v>0</v>
      </c>
      <c r="D45" s="121">
        <f>Графики!E45</f>
        <v>0</v>
      </c>
      <c r="E45" s="125">
        <f t="shared" si="3"/>
        <v>463396.8608163266</v>
      </c>
      <c r="F45" s="121">
        <f>Графики!G45</f>
        <v>0</v>
      </c>
      <c r="G45" s="121">
        <f>Графики!I45</f>
        <v>0</v>
      </c>
      <c r="H45" s="121">
        <f>Графики!K45</f>
        <v>0</v>
      </c>
      <c r="I45" s="121">
        <f>Графики!T45</f>
        <v>0</v>
      </c>
      <c r="J45" s="121">
        <f>Графики!AO45</f>
        <v>0</v>
      </c>
      <c r="K45" s="121">
        <f>Графики!AW45</f>
        <v>1726.58081632653</v>
      </c>
      <c r="L45" s="121">
        <f>Графики!BO45</f>
        <v>418210.88</v>
      </c>
      <c r="M45" s="121">
        <f>Графики!BS45</f>
        <v>21280.12</v>
      </c>
      <c r="N45" s="121">
        <f>Графики!BX45</f>
        <v>22179.28</v>
      </c>
      <c r="O45" s="125">
        <f t="shared" si="4"/>
        <v>711971.296880759</v>
      </c>
      <c r="P45" s="121">
        <f>Графики!M45</f>
        <v>59780.4</v>
      </c>
      <c r="Q45" s="121">
        <f>Графики!P45</f>
        <v>6174.33</v>
      </c>
      <c r="R45" s="121">
        <f>Графики!R45</f>
        <v>8730.01</v>
      </c>
      <c r="S45" s="121">
        <f>Графики!V45+Графики!W45</f>
        <v>48138.75</v>
      </c>
      <c r="T45" s="121">
        <f>Графики!Y45</f>
        <v>10440.99</v>
      </c>
      <c r="U45" s="121">
        <f>Графики!AA45</f>
        <v>10510.06</v>
      </c>
      <c r="V45" s="121">
        <f>Графики!AC45</f>
        <v>17902.61</v>
      </c>
      <c r="W45" s="121">
        <f>Графики!AE45</f>
        <v>9217.73</v>
      </c>
      <c r="X45" s="121">
        <f>Графики!AG45</f>
        <v>2004.26</v>
      </c>
      <c r="Y45" s="121">
        <f>Графики!AI45</f>
        <v>6361.65</v>
      </c>
      <c r="Z45" s="121">
        <f>Графики!AK45</f>
        <v>111864.34</v>
      </c>
      <c r="AA45" s="121">
        <f>Графики!AM45</f>
        <v>3671.8792726741704</v>
      </c>
      <c r="AB45" s="121">
        <f>Графики!AU45</f>
        <v>2630.6850235712304</v>
      </c>
      <c r="AC45" s="121">
        <f>Графики!AZ45</f>
        <v>7686.822701483747</v>
      </c>
      <c r="AD45" s="121">
        <f>Графики!BB45</f>
        <v>52152.56324999999</v>
      </c>
      <c r="AE45" s="121">
        <f>Графики!BE45</f>
        <v>4421.251515676625</v>
      </c>
      <c r="AF45" s="121">
        <f>Графики!BH45</f>
        <v>11563.213003909008</v>
      </c>
      <c r="AG45" s="121">
        <f>Графики!BK45</f>
        <v>11341.633516484679</v>
      </c>
      <c r="AH45" s="121">
        <f>Графики!BQ45</f>
        <v>11901.59105882353</v>
      </c>
      <c r="AI45" s="121">
        <f>Графики!BV45</f>
        <v>112873.2009</v>
      </c>
      <c r="AJ45" s="121">
        <f>Графики!CC45</f>
        <v>3520.756199586266</v>
      </c>
      <c r="AK45" s="121">
        <f>Графики!CE45</f>
        <v>72420.53</v>
      </c>
      <c r="AL45" s="121">
        <f>Графики!CG45</f>
        <v>1032.701374983719</v>
      </c>
      <c r="AM45" s="121">
        <f>Графики!CI45</f>
        <v>8018.610063566011</v>
      </c>
      <c r="AN45" s="121">
        <f>Графики!CK45</f>
        <v>57545.709</v>
      </c>
      <c r="AO45" s="121">
        <f>Графики!CM45</f>
        <v>54447.58</v>
      </c>
      <c r="AP45" s="121">
        <f>Графики!CO45</f>
        <v>729.69</v>
      </c>
      <c r="AQ45" s="121">
        <f>Графики!CQ45</f>
        <v>4108.48</v>
      </c>
      <c r="AR45" s="121">
        <f>Графики!CS45</f>
        <v>779.27</v>
      </c>
      <c r="AS45" s="125">
        <f t="shared" si="7"/>
        <v>190123.0255635484</v>
      </c>
      <c r="AT45" s="121">
        <f>Графики!C45</f>
        <v>6436.865510215029</v>
      </c>
      <c r="AU45" s="121">
        <f>Графики!AR45</f>
        <v>183686.16005333338</v>
      </c>
      <c r="AV45" s="125">
        <f t="shared" si="5"/>
        <v>22964.379870034136</v>
      </c>
      <c r="AW45" s="121">
        <f>Графики!BZ45</f>
        <v>22964.379870034136</v>
      </c>
    </row>
    <row r="46" spans="1:49" ht="15" outlineLevel="1">
      <c r="A46" s="124">
        <v>39600</v>
      </c>
      <c r="B46" s="127">
        <f t="shared" si="8"/>
        <v>1363039.3454338324</v>
      </c>
      <c r="C46" s="125">
        <f t="shared" si="6"/>
        <v>0</v>
      </c>
      <c r="D46" s="121">
        <f>Графики!E46</f>
        <v>0</v>
      </c>
      <c r="E46" s="125">
        <f t="shared" si="3"/>
        <v>456827.96938775503</v>
      </c>
      <c r="F46" s="121">
        <f>Графики!G46</f>
        <v>0</v>
      </c>
      <c r="G46" s="121">
        <f>Графики!I46</f>
        <v>0</v>
      </c>
      <c r="H46" s="121">
        <f>Графики!K46</f>
        <v>0</v>
      </c>
      <c r="I46" s="121">
        <f>Графики!T46</f>
        <v>0</v>
      </c>
      <c r="J46" s="121">
        <f>Графики!AO46</f>
        <v>0</v>
      </c>
      <c r="K46" s="121">
        <f>Графики!AW46</f>
        <v>1704.3293877551016</v>
      </c>
      <c r="L46" s="121">
        <f>Графики!BO46</f>
        <v>412273.12</v>
      </c>
      <c r="M46" s="121">
        <f>Графики!BS46</f>
        <v>20968.6</v>
      </c>
      <c r="N46" s="121">
        <f>Графики!BX46</f>
        <v>21881.92</v>
      </c>
      <c r="O46" s="125">
        <f t="shared" si="4"/>
        <v>702034.2970136058</v>
      </c>
      <c r="P46" s="121">
        <f>Графики!M46</f>
        <v>58657.53</v>
      </c>
      <c r="Q46" s="121">
        <f>Графики!P46</f>
        <v>6076.04</v>
      </c>
      <c r="R46" s="121">
        <f>Графики!R46</f>
        <v>8584.96</v>
      </c>
      <c r="S46" s="121">
        <f>Графики!V46+Графики!W46</f>
        <v>47342.94</v>
      </c>
      <c r="T46" s="121">
        <f>Графики!Y46</f>
        <v>10282.36</v>
      </c>
      <c r="U46" s="121">
        <f>Графики!AA46</f>
        <v>10350.38</v>
      </c>
      <c r="V46" s="121">
        <f>Графики!AC46</f>
        <v>17619.11</v>
      </c>
      <c r="W46" s="121">
        <f>Графики!AE46</f>
        <v>9081.82</v>
      </c>
      <c r="X46" s="121">
        <f>Графики!AG46</f>
        <v>1972.18</v>
      </c>
      <c r="Y46" s="121">
        <f>Графики!AI46</f>
        <v>6263.89</v>
      </c>
      <c r="Z46" s="121">
        <f>Графики!AK46</f>
        <v>110120.53</v>
      </c>
      <c r="AA46" s="121">
        <f>Графики!AM46</f>
        <v>3623.9380465311315</v>
      </c>
      <c r="AB46" s="121">
        <f>Графики!AU46</f>
        <v>2596.358180382221</v>
      </c>
      <c r="AC46" s="121">
        <f>Графики!AZ46</f>
        <v>7588.411775535302</v>
      </c>
      <c r="AD46" s="121">
        <f>Графики!BB46</f>
        <v>51471.799125</v>
      </c>
      <c r="AE46" s="121">
        <f>Графики!BE46</f>
        <v>4363.065857748419</v>
      </c>
      <c r="AF46" s="121">
        <f>Графики!BH46</f>
        <v>11408.460213428098</v>
      </c>
      <c r="AG46" s="121">
        <f>Графики!BK46</f>
        <v>11191.577845647718</v>
      </c>
      <c r="AH46" s="121">
        <f>Графики!BQ46</f>
        <v>11750.134588235293</v>
      </c>
      <c r="AI46" s="121">
        <f>Графики!BV46</f>
        <v>111528.7856</v>
      </c>
      <c r="AJ46" s="121">
        <f>Графики!CC46</f>
        <v>3477.7737389539243</v>
      </c>
      <c r="AK46" s="121">
        <f>Графики!CE46</f>
        <v>71532.88</v>
      </c>
      <c r="AL46" s="121">
        <f>Графики!CG46</f>
        <v>1020.0421223335245</v>
      </c>
      <c r="AM46" s="121">
        <f>Графики!CI46</f>
        <v>7923.837919810156</v>
      </c>
      <c r="AN46" s="121">
        <f>Графики!CK46</f>
        <v>56873.522</v>
      </c>
      <c r="AO46" s="121">
        <f>Графики!CM46</f>
        <v>53780.23</v>
      </c>
      <c r="AP46" s="121">
        <f>Графики!CO46</f>
        <v>721.07</v>
      </c>
      <c r="AQ46" s="121">
        <f>Графики!CQ46</f>
        <v>4060.5</v>
      </c>
      <c r="AR46" s="121">
        <f>Графики!CS46</f>
        <v>770.17</v>
      </c>
      <c r="AS46" s="125">
        <f t="shared" si="7"/>
        <v>181484.05349333334</v>
      </c>
      <c r="AT46" s="121">
        <f>Графики!C46</f>
        <v>0</v>
      </c>
      <c r="AU46" s="121">
        <f>Графики!AR46</f>
        <v>181484.05349333334</v>
      </c>
      <c r="AV46" s="125">
        <f t="shared" si="5"/>
        <v>22693.025539138333</v>
      </c>
      <c r="AW46" s="121">
        <f>Графики!BZ46</f>
        <v>22693.025539138333</v>
      </c>
    </row>
    <row r="47" spans="1:49" ht="15" outlineLevel="1">
      <c r="A47" s="124">
        <v>39630</v>
      </c>
      <c r="B47" s="127">
        <f t="shared" si="8"/>
        <v>1344064.0692309798</v>
      </c>
      <c r="C47" s="125">
        <f t="shared" si="6"/>
        <v>0</v>
      </c>
      <c r="D47" s="121">
        <f>Графики!E47</f>
        <v>0</v>
      </c>
      <c r="E47" s="125">
        <f t="shared" si="3"/>
        <v>450262.61795918364</v>
      </c>
      <c r="F47" s="121">
        <f>Графики!G47</f>
        <v>0</v>
      </c>
      <c r="G47" s="121">
        <f>Графики!I47</f>
        <v>0</v>
      </c>
      <c r="H47" s="121">
        <f>Графики!K47</f>
        <v>0</v>
      </c>
      <c r="I47" s="121">
        <f>Графики!T47</f>
        <v>0</v>
      </c>
      <c r="J47" s="121">
        <f>Графики!AO47</f>
        <v>0</v>
      </c>
      <c r="K47" s="121">
        <f>Графики!AW47</f>
        <v>1682.0779591836729</v>
      </c>
      <c r="L47" s="121">
        <f>Графики!BO47</f>
        <v>406334.18</v>
      </c>
      <c r="M47" s="121">
        <f>Графики!BS47</f>
        <v>20659.44</v>
      </c>
      <c r="N47" s="121">
        <f>Графики!BX47</f>
        <v>21586.92</v>
      </c>
      <c r="O47" s="125">
        <f t="shared" si="4"/>
        <v>692097.840996887</v>
      </c>
      <c r="P47" s="121">
        <f>Графики!M47</f>
        <v>57534.67</v>
      </c>
      <c r="Q47" s="121">
        <f>Графики!P47</f>
        <v>5977.77</v>
      </c>
      <c r="R47" s="121">
        <f>Графики!R47</f>
        <v>8440.58</v>
      </c>
      <c r="S47" s="121">
        <f>Графики!V47+Графики!W47</f>
        <v>46547.14</v>
      </c>
      <c r="T47" s="121">
        <f>Графики!Y47</f>
        <v>10123.72</v>
      </c>
      <c r="U47" s="121">
        <f>Графики!AA47</f>
        <v>10190.7</v>
      </c>
      <c r="V47" s="121">
        <f>Графики!AC47</f>
        <v>17335.62</v>
      </c>
      <c r="W47" s="121">
        <f>Графики!AE47</f>
        <v>8945.9</v>
      </c>
      <c r="X47" s="121">
        <f>Графики!AG47</f>
        <v>1940.11</v>
      </c>
      <c r="Y47" s="121">
        <f>Графики!AI47</f>
        <v>6166.02</v>
      </c>
      <c r="Z47" s="121">
        <f>Графики!AK47</f>
        <v>108376.78</v>
      </c>
      <c r="AA47" s="121">
        <f>Графики!AM47</f>
        <v>3575.996820388092</v>
      </c>
      <c r="AB47" s="121">
        <f>Графики!AU47</f>
        <v>2562.031337193212</v>
      </c>
      <c r="AC47" s="121">
        <f>Графики!AZ47</f>
        <v>7489.985055712717</v>
      </c>
      <c r="AD47" s="121">
        <f>Графики!BB47</f>
        <v>50791.034999999996</v>
      </c>
      <c r="AE47" s="121">
        <f>Графики!BE47</f>
        <v>4304.864202869766</v>
      </c>
      <c r="AF47" s="121">
        <f>Графики!BH47</f>
        <v>11253.716457059885</v>
      </c>
      <c r="AG47" s="121">
        <f>Графики!BK47</f>
        <v>11041.522174810756</v>
      </c>
      <c r="AH47" s="121">
        <f>Графики!BQ47</f>
        <v>11598.678117647058</v>
      </c>
      <c r="AI47" s="121">
        <f>Графики!BV47</f>
        <v>110184.4529</v>
      </c>
      <c r="AJ47" s="121">
        <f>Графики!CC47</f>
        <v>3434.7629842042875</v>
      </c>
      <c r="AK47" s="121">
        <f>Графики!CE47</f>
        <v>70645.18</v>
      </c>
      <c r="AL47" s="121">
        <f>Графики!CG47</f>
        <v>1007.3851709472183</v>
      </c>
      <c r="AM47" s="121">
        <f>Графики!CI47</f>
        <v>7829.065776054301</v>
      </c>
      <c r="AN47" s="121">
        <f>Графики!CK47</f>
        <v>56201.335</v>
      </c>
      <c r="AO47" s="121">
        <f>Графики!CM47</f>
        <v>53112.81</v>
      </c>
      <c r="AP47" s="121">
        <f>Графики!CO47</f>
        <v>712.44</v>
      </c>
      <c r="AQ47" s="121">
        <f>Графики!CQ47</f>
        <v>4012.5</v>
      </c>
      <c r="AR47" s="121">
        <f>Графики!CS47</f>
        <v>761.07</v>
      </c>
      <c r="AS47" s="125">
        <f t="shared" si="7"/>
        <v>179281.93906666667</v>
      </c>
      <c r="AT47" s="121">
        <f>Графики!C47</f>
        <v>0</v>
      </c>
      <c r="AU47" s="121">
        <f>Графики!AR47</f>
        <v>179281.93906666667</v>
      </c>
      <c r="AV47" s="125">
        <f t="shared" si="5"/>
        <v>22421.67120824253</v>
      </c>
      <c r="AW47" s="121">
        <f>Графики!BZ47</f>
        <v>22421.67120824253</v>
      </c>
    </row>
    <row r="48" spans="1:49" ht="15" outlineLevel="1">
      <c r="A48" s="124">
        <v>39661</v>
      </c>
      <c r="B48" s="127">
        <f t="shared" si="8"/>
        <v>1214692.4422130864</v>
      </c>
      <c r="C48" s="125">
        <f t="shared" si="6"/>
        <v>0</v>
      </c>
      <c r="D48" s="121">
        <f>Графики!E48</f>
        <v>0</v>
      </c>
      <c r="E48" s="125">
        <f t="shared" si="3"/>
        <v>398858.44653061224</v>
      </c>
      <c r="F48" s="121">
        <f>Графики!G48</f>
        <v>0</v>
      </c>
      <c r="G48" s="121">
        <f>Графики!I48</f>
        <v>0</v>
      </c>
      <c r="H48" s="121">
        <f>Графики!K48</f>
        <v>0</v>
      </c>
      <c r="I48" s="121">
        <f>Графики!T48</f>
        <v>0</v>
      </c>
      <c r="J48" s="121">
        <f>Графики!AO48</f>
        <v>0</v>
      </c>
      <c r="K48" s="121">
        <f>Графики!AW48</f>
        <v>1659.8265306122446</v>
      </c>
      <c r="L48" s="121">
        <f>Графики!BO48</f>
        <v>355561.14</v>
      </c>
      <c r="M48" s="121">
        <f>Графики!BS48</f>
        <v>20347.92</v>
      </c>
      <c r="N48" s="121">
        <f>Графики!BX48</f>
        <v>21289.56</v>
      </c>
      <c r="O48" s="125">
        <f t="shared" si="4"/>
        <v>616603.9822475243</v>
      </c>
      <c r="P48" s="121">
        <f>Графики!M48</f>
        <v>0</v>
      </c>
      <c r="Q48" s="121">
        <f>Графики!P48</f>
        <v>0</v>
      </c>
      <c r="R48" s="121">
        <f>Графики!R48</f>
        <v>5030.06</v>
      </c>
      <c r="S48" s="121">
        <f>Графики!V48+Графики!W48</f>
        <v>45751.33</v>
      </c>
      <c r="T48" s="121">
        <f>Графики!Y48</f>
        <v>9965.1</v>
      </c>
      <c r="U48" s="121">
        <f>Графики!AA48</f>
        <v>10031.03</v>
      </c>
      <c r="V48" s="121">
        <f>Графики!AC48</f>
        <v>17052.12</v>
      </c>
      <c r="W48" s="121">
        <f>Графики!AE48</f>
        <v>8809.99</v>
      </c>
      <c r="X48" s="121">
        <f>Графики!AG48</f>
        <v>1908.04</v>
      </c>
      <c r="Y48" s="121">
        <f>Графики!AI48</f>
        <v>6068.15</v>
      </c>
      <c r="Z48" s="121">
        <f>Графики!AK48</f>
        <v>106632.96</v>
      </c>
      <c r="AA48" s="121">
        <f>Графики!AM48</f>
        <v>3528.0846671535687</v>
      </c>
      <c r="AB48" s="121">
        <f>Графики!AU48</f>
        <v>2527.709033432102</v>
      </c>
      <c r="AC48" s="121">
        <f>Графики!AZ48</f>
        <v>7391.553657807903</v>
      </c>
      <c r="AD48" s="121">
        <f>Графики!BB48</f>
        <v>50110.31365</v>
      </c>
      <c r="AE48" s="121">
        <f>Графики!BE48</f>
        <v>4246.6625479911145</v>
      </c>
      <c r="AF48" s="121">
        <f>Графики!BH48</f>
        <v>11098.972700691673</v>
      </c>
      <c r="AG48" s="121">
        <f>Графики!BK48</f>
        <v>10891.466503973796</v>
      </c>
      <c r="AH48" s="121">
        <f>Графики!BQ48</f>
        <v>11447.235529411764</v>
      </c>
      <c r="AI48" s="121">
        <f>Графики!BV48</f>
        <v>108840.03760000001</v>
      </c>
      <c r="AJ48" s="121">
        <f>Графики!CC48</f>
        <v>3391.748806467092</v>
      </c>
      <c r="AK48" s="121">
        <f>Графики!CE48</f>
        <v>69757.49</v>
      </c>
      <c r="AL48" s="121">
        <f>Графики!CG48</f>
        <v>994.7259182970237</v>
      </c>
      <c r="AM48" s="121">
        <f>Графики!CI48</f>
        <v>7734.293632298444</v>
      </c>
      <c r="AN48" s="121">
        <f>Графики!CK48</f>
        <v>55529.148</v>
      </c>
      <c r="AO48" s="121">
        <f>Графики!CM48</f>
        <v>52445.46</v>
      </c>
      <c r="AP48" s="121">
        <f>Графики!CO48</f>
        <v>703.82</v>
      </c>
      <c r="AQ48" s="121">
        <f>Графики!CQ48</f>
        <v>3964.51</v>
      </c>
      <c r="AR48" s="121">
        <f>Графики!CS48</f>
        <v>751.97</v>
      </c>
      <c r="AS48" s="125">
        <f t="shared" si="7"/>
        <v>177079.83250666666</v>
      </c>
      <c r="AT48" s="121">
        <f>Графики!C48</f>
        <v>0</v>
      </c>
      <c r="AU48" s="121">
        <f>Графики!AR48</f>
        <v>177079.83250666666</v>
      </c>
      <c r="AV48" s="125">
        <f t="shared" si="5"/>
        <v>22150.180928283153</v>
      </c>
      <c r="AW48" s="121">
        <f>Графики!BZ48</f>
        <v>22150.180928283153</v>
      </c>
    </row>
    <row r="49" spans="1:49" ht="15" outlineLevel="1">
      <c r="A49" s="124">
        <v>39692</v>
      </c>
      <c r="B49" s="127">
        <f t="shared" si="8"/>
        <v>998110.0752837734</v>
      </c>
      <c r="C49" s="125">
        <f t="shared" si="6"/>
        <v>0</v>
      </c>
      <c r="D49" s="121">
        <f>Графики!E49</f>
        <v>0</v>
      </c>
      <c r="E49" s="125">
        <f t="shared" si="3"/>
        <v>222861.6151020408</v>
      </c>
      <c r="F49" s="121">
        <f>Графики!G49</f>
        <v>0</v>
      </c>
      <c r="G49" s="121">
        <f>Графики!I49</f>
        <v>0</v>
      </c>
      <c r="H49" s="121">
        <f>Графики!K49</f>
        <v>0</v>
      </c>
      <c r="I49" s="121">
        <f>Графики!T49</f>
        <v>0</v>
      </c>
      <c r="J49" s="121">
        <f>Графики!AO49</f>
        <v>0</v>
      </c>
      <c r="K49" s="121">
        <f>Графики!AW49</f>
        <v>1637.5751020408159</v>
      </c>
      <c r="L49" s="121">
        <f>Графики!BO49</f>
        <v>180193.08</v>
      </c>
      <c r="M49" s="121">
        <f>Графики!BS49</f>
        <v>20038.76</v>
      </c>
      <c r="N49" s="121">
        <f>Графики!BX49</f>
        <v>20992.2</v>
      </c>
      <c r="O49" s="125">
        <f t="shared" si="4"/>
        <v>578491.9076376786</v>
      </c>
      <c r="P49" s="121">
        <f>Графики!M49</f>
        <v>0</v>
      </c>
      <c r="Q49" s="121">
        <f>Графики!P49</f>
        <v>0</v>
      </c>
      <c r="R49" s="121">
        <f>Графики!R49</f>
        <v>4943.84</v>
      </c>
      <c r="S49" s="121">
        <f>Графики!V49+Графики!W49</f>
        <v>15500.61</v>
      </c>
      <c r="T49" s="121">
        <f>Графики!Y49</f>
        <v>9806.47</v>
      </c>
      <c r="U49" s="121">
        <f>Графики!AA49</f>
        <v>9871.35</v>
      </c>
      <c r="V49" s="121">
        <f>Графики!AC49</f>
        <v>16768.63</v>
      </c>
      <c r="W49" s="121">
        <f>Графики!AE49</f>
        <v>8674.08</v>
      </c>
      <c r="X49" s="121">
        <f>Графики!AG49</f>
        <v>1875.97</v>
      </c>
      <c r="Y49" s="121">
        <f>Графики!AI49</f>
        <v>5970.28</v>
      </c>
      <c r="Z49" s="121">
        <f>Графики!AK49</f>
        <v>104889.15</v>
      </c>
      <c r="AA49" s="121">
        <f>Графики!AM49</f>
        <v>3480.14344101053</v>
      </c>
      <c r="AB49" s="121">
        <f>Графики!AU49</f>
        <v>2493.3821902430927</v>
      </c>
      <c r="AC49" s="121">
        <f>Графики!AZ49</f>
        <v>7293.142545832134</v>
      </c>
      <c r="AD49" s="121">
        <f>Графики!BB49</f>
        <v>49429.549524999995</v>
      </c>
      <c r="AE49" s="121">
        <f>Графики!BE49</f>
        <v>4188.4674761392525</v>
      </c>
      <c r="AF49" s="121">
        <f>Графики!BH49</f>
        <v>10944.219910210766</v>
      </c>
      <c r="AG49" s="121">
        <f>Графики!BK49</f>
        <v>10741.417425315605</v>
      </c>
      <c r="AH49" s="121">
        <f>Графики!BQ49</f>
        <v>11295.77905882353</v>
      </c>
      <c r="AI49" s="121">
        <f>Графики!BV49</f>
        <v>107495.70490000001</v>
      </c>
      <c r="AJ49" s="121">
        <f>Графики!CC49</f>
        <v>3348.7663458347506</v>
      </c>
      <c r="AK49" s="121">
        <f>Графики!CE49</f>
        <v>68869.79</v>
      </c>
      <c r="AL49" s="121">
        <f>Графики!CG49</f>
        <v>982.0689669107174</v>
      </c>
      <c r="AM49" s="121">
        <f>Графики!CI49</f>
        <v>7639.524852358297</v>
      </c>
      <c r="AN49" s="121">
        <f>Графики!CK49</f>
        <v>54856.961</v>
      </c>
      <c r="AO49" s="121">
        <f>Графики!CM49</f>
        <v>51778.04</v>
      </c>
      <c r="AP49" s="121">
        <f>Графики!CO49</f>
        <v>695.19</v>
      </c>
      <c r="AQ49" s="121">
        <f>Графики!CQ49</f>
        <v>3916.52</v>
      </c>
      <c r="AR49" s="121">
        <f>Графики!CS49</f>
        <v>742.86</v>
      </c>
      <c r="AS49" s="125">
        <f t="shared" si="7"/>
        <v>174877.72594666667</v>
      </c>
      <c r="AT49" s="121">
        <f>Графики!C49</f>
        <v>0</v>
      </c>
      <c r="AU49" s="121">
        <f>Графики!AR49</f>
        <v>174877.72594666667</v>
      </c>
      <c r="AV49" s="125">
        <f t="shared" si="5"/>
        <v>21878.82659738735</v>
      </c>
      <c r="AW49" s="121">
        <f>Графики!BZ49</f>
        <v>21878.82659738735</v>
      </c>
    </row>
    <row r="50" spans="1:49" ht="15" outlineLevel="1">
      <c r="A50" s="124">
        <v>39722</v>
      </c>
      <c r="B50" s="127">
        <f t="shared" si="8"/>
        <v>873153.8735333164</v>
      </c>
      <c r="C50" s="125">
        <f t="shared" si="6"/>
        <v>0</v>
      </c>
      <c r="D50" s="121">
        <f>Графики!E50</f>
        <v>0</v>
      </c>
      <c r="E50" s="125">
        <f t="shared" si="3"/>
        <v>128598.66367346939</v>
      </c>
      <c r="F50" s="121">
        <f>Графики!G50</f>
        <v>0</v>
      </c>
      <c r="G50" s="121">
        <f>Графики!I50</f>
        <v>0</v>
      </c>
      <c r="H50" s="121">
        <f>Графики!K50</f>
        <v>0</v>
      </c>
      <c r="I50" s="121">
        <f>Графики!T50</f>
        <v>0</v>
      </c>
      <c r="J50" s="121">
        <f>Графики!AO50</f>
        <v>0</v>
      </c>
      <c r="K50" s="121">
        <f>Графики!AW50</f>
        <v>1615.3236734693874</v>
      </c>
      <c r="L50" s="121">
        <f>Графики!BO50</f>
        <v>86558.9</v>
      </c>
      <c r="M50" s="121">
        <f>Графики!BS50</f>
        <v>19729.6</v>
      </c>
      <c r="N50" s="121">
        <f>Графики!BX50</f>
        <v>20694.84</v>
      </c>
      <c r="O50" s="125">
        <f t="shared" si="4"/>
        <v>550272.2903424191</v>
      </c>
      <c r="P50" s="121">
        <f>Графики!M50</f>
        <v>0</v>
      </c>
      <c r="Q50" s="121">
        <f>Графики!P50</f>
        <v>0</v>
      </c>
      <c r="R50" s="121">
        <f>Графики!R50</f>
        <v>0</v>
      </c>
      <c r="S50" s="121">
        <f>Графики!V50+Графики!W50</f>
        <v>0</v>
      </c>
      <c r="T50" s="121">
        <f>Графики!Y50</f>
        <v>9647.84</v>
      </c>
      <c r="U50" s="121">
        <f>Графики!AA50</f>
        <v>9711.67</v>
      </c>
      <c r="V50" s="121">
        <f>Графики!AC50</f>
        <v>16485.14</v>
      </c>
      <c r="W50" s="121">
        <f>Графики!AE50</f>
        <v>8538.16</v>
      </c>
      <c r="X50" s="121">
        <f>Графики!AG50</f>
        <v>1843.89</v>
      </c>
      <c r="Y50" s="121">
        <f>Графики!AI50</f>
        <v>5872.41</v>
      </c>
      <c r="Z50" s="121">
        <f>Графики!AK50</f>
        <v>103145.33</v>
      </c>
      <c r="AA50" s="121">
        <f>Графики!AM50</f>
        <v>3432.2312877760064</v>
      </c>
      <c r="AB50" s="121">
        <f>Графики!AU50</f>
        <v>2459.0553470540835</v>
      </c>
      <c r="AC50" s="121">
        <f>Графики!AZ50</f>
        <v>7194.710961899995</v>
      </c>
      <c r="AD50" s="121">
        <f>Графики!BB50</f>
        <v>48748.78539999999</v>
      </c>
      <c r="AE50" s="121">
        <f>Графики!BE50</f>
        <v>4130.2752351842555</v>
      </c>
      <c r="AF50" s="121">
        <f>Графики!BH50</f>
        <v>10789.486153842554</v>
      </c>
      <c r="AG50" s="121">
        <f>Графики!BK50</f>
        <v>10591.361754478645</v>
      </c>
      <c r="AH50" s="121">
        <f>Графики!BQ50</f>
        <v>11144.322588235293</v>
      </c>
      <c r="AI50" s="121">
        <f>Графики!BV50</f>
        <v>106151.28960000002</v>
      </c>
      <c r="AJ50" s="121">
        <f>Графики!CC50</f>
        <v>3305.7555910851142</v>
      </c>
      <c r="AK50" s="121">
        <f>Графики!CE50</f>
        <v>67982.09</v>
      </c>
      <c r="AL50" s="121">
        <f>Графики!CG50</f>
        <v>969.4097142605228</v>
      </c>
      <c r="AM50" s="121">
        <f>Графики!CI50</f>
        <v>7544.75270860244</v>
      </c>
      <c r="AN50" s="121">
        <f>Графики!CK50</f>
        <v>54184.774000000005</v>
      </c>
      <c r="AO50" s="121">
        <f>Графики!CM50</f>
        <v>51110.69</v>
      </c>
      <c r="AP50" s="121">
        <f>Графики!CO50</f>
        <v>686.57</v>
      </c>
      <c r="AQ50" s="121">
        <f>Графики!CQ50</f>
        <v>3868.53</v>
      </c>
      <c r="AR50" s="121">
        <f>Графики!CS50</f>
        <v>733.76</v>
      </c>
      <c r="AS50" s="125">
        <f t="shared" si="7"/>
        <v>172675.58320000002</v>
      </c>
      <c r="AT50" s="121">
        <f>Графики!C50</f>
        <v>0</v>
      </c>
      <c r="AU50" s="121">
        <f>Графики!AR50</f>
        <v>172675.58320000002</v>
      </c>
      <c r="AV50" s="125">
        <f t="shared" si="5"/>
        <v>21607.336317427973</v>
      </c>
      <c r="AW50" s="121">
        <f>Графики!BZ50</f>
        <v>21607.336317427973</v>
      </c>
    </row>
    <row r="51" spans="1:49" ht="15" outlineLevel="1">
      <c r="A51" s="124">
        <v>39753</v>
      </c>
      <c r="B51" s="127">
        <f t="shared" si="8"/>
        <v>749277.9392655109</v>
      </c>
      <c r="C51" s="125">
        <f t="shared" si="6"/>
        <v>0</v>
      </c>
      <c r="D51" s="121">
        <f>Графики!E51</f>
        <v>0</v>
      </c>
      <c r="E51" s="125">
        <f t="shared" si="3"/>
        <v>36688.63224489796</v>
      </c>
      <c r="F51" s="121">
        <f>Графики!G51</f>
        <v>0</v>
      </c>
      <c r="G51" s="121">
        <f>Графики!I51</f>
        <v>0</v>
      </c>
      <c r="H51" s="121">
        <f>Графики!K51</f>
        <v>0</v>
      </c>
      <c r="I51" s="121">
        <f>Графики!T51</f>
        <v>0</v>
      </c>
      <c r="J51" s="121">
        <f>Графики!AO51</f>
        <v>0</v>
      </c>
      <c r="K51" s="121">
        <f>Графики!AW51</f>
        <v>1593.0722448979586</v>
      </c>
      <c r="L51" s="121">
        <f>Графики!BO51</f>
        <v>0</v>
      </c>
      <c r="M51" s="121">
        <f>Графики!BS51</f>
        <v>14698.08</v>
      </c>
      <c r="N51" s="121">
        <f>Графики!BX51</f>
        <v>20397.48</v>
      </c>
      <c r="O51" s="125">
        <f t="shared" si="4"/>
        <v>520779.84839408065</v>
      </c>
      <c r="P51" s="121">
        <f>Графики!M51</f>
        <v>0</v>
      </c>
      <c r="Q51" s="121">
        <f>Графики!P51</f>
        <v>0</v>
      </c>
      <c r="R51" s="121">
        <f>Графики!R51</f>
        <v>0</v>
      </c>
      <c r="S51" s="121">
        <f>Графики!V51+Графики!W51</f>
        <v>0</v>
      </c>
      <c r="T51" s="121">
        <f>Графики!Y51</f>
        <v>0</v>
      </c>
      <c r="U51" s="121">
        <f>Графики!AA51</f>
        <v>0</v>
      </c>
      <c r="V51" s="121">
        <f>Графики!AC51</f>
        <v>16201.64</v>
      </c>
      <c r="W51" s="121">
        <f>Графики!AE51</f>
        <v>8402.24</v>
      </c>
      <c r="X51" s="121">
        <f>Графики!AG51</f>
        <v>0</v>
      </c>
      <c r="Y51" s="121">
        <f>Графики!AI51</f>
        <v>4910.24</v>
      </c>
      <c r="Z51" s="121">
        <f>Графики!AK51</f>
        <v>101401.53</v>
      </c>
      <c r="AA51" s="121">
        <f>Графики!AM51</f>
        <v>3384.290061632967</v>
      </c>
      <c r="AB51" s="121">
        <f>Графики!AU51</f>
        <v>2424.718503865074</v>
      </c>
      <c r="AC51" s="121">
        <f>Графики!AZ51</f>
        <v>7096.284428104735</v>
      </c>
      <c r="AD51" s="121">
        <f>Графики!BB51</f>
        <v>48068.02127499999</v>
      </c>
      <c r="AE51" s="121">
        <f>Графики!BE51</f>
        <v>4072.073580305603</v>
      </c>
      <c r="AF51" s="121">
        <f>Графики!BH51</f>
        <v>10634.742397474341</v>
      </c>
      <c r="AG51" s="121">
        <f>Графики!BK51</f>
        <v>10441.306083641684</v>
      </c>
      <c r="AH51" s="121">
        <f>Графики!BQ51</f>
        <v>10992.88</v>
      </c>
      <c r="AI51" s="121">
        <f>Графики!BV51</f>
        <v>104806.95689999999</v>
      </c>
      <c r="AJ51" s="121">
        <f>Графики!CC51</f>
        <v>3262.744836335478</v>
      </c>
      <c r="AK51" s="121">
        <f>Графики!CE51</f>
        <v>67094.44</v>
      </c>
      <c r="AL51" s="121">
        <f>Графики!CG51</f>
        <v>956.7527628742166</v>
      </c>
      <c r="AM51" s="121">
        <f>Графики!CI51</f>
        <v>7449.980564846585</v>
      </c>
      <c r="AN51" s="121">
        <f>Графики!CK51</f>
        <v>53512.587</v>
      </c>
      <c r="AO51" s="121">
        <f>Графики!CM51</f>
        <v>50443.27</v>
      </c>
      <c r="AP51" s="121">
        <f>Графики!CO51</f>
        <v>677.95</v>
      </c>
      <c r="AQ51" s="121">
        <f>Графики!CQ51</f>
        <v>3820.54</v>
      </c>
      <c r="AR51" s="121">
        <f>Графики!CS51</f>
        <v>724.66</v>
      </c>
      <c r="AS51" s="125">
        <f t="shared" si="7"/>
        <v>170473.47664</v>
      </c>
      <c r="AT51" s="121">
        <f>Графики!C51</f>
        <v>0</v>
      </c>
      <c r="AU51" s="121">
        <f>Графики!AR51</f>
        <v>170473.47664</v>
      </c>
      <c r="AV51" s="125">
        <f t="shared" si="5"/>
        <v>21335.98198653217</v>
      </c>
      <c r="AW51" s="121">
        <f>Графики!BZ51</f>
        <v>21335.98198653217</v>
      </c>
    </row>
    <row r="52" spans="1:49" ht="15" outlineLevel="1">
      <c r="A52" s="124">
        <v>39783</v>
      </c>
      <c r="B52" s="127">
        <f t="shared" si="8"/>
        <v>708458.644438757</v>
      </c>
      <c r="C52" s="125">
        <f t="shared" si="6"/>
        <v>0</v>
      </c>
      <c r="D52" s="121">
        <f>Графики!E52</f>
        <v>0</v>
      </c>
      <c r="E52" s="125">
        <f t="shared" si="3"/>
        <v>21670.916734693878</v>
      </c>
      <c r="F52" s="121">
        <f>Графики!G52</f>
        <v>0</v>
      </c>
      <c r="G52" s="121">
        <f>Графики!I52</f>
        <v>0</v>
      </c>
      <c r="H52" s="121">
        <f>Графики!K52</f>
        <v>0</v>
      </c>
      <c r="I52" s="121">
        <f>Графики!T52</f>
        <v>0</v>
      </c>
      <c r="J52" s="121">
        <f>Графики!AO52</f>
        <v>0</v>
      </c>
      <c r="K52" s="121">
        <f>Графики!AW52</f>
        <v>1570.796734693877</v>
      </c>
      <c r="L52" s="121">
        <f>Графики!BO52</f>
        <v>0</v>
      </c>
      <c r="M52" s="121">
        <f>Графики!BS52</f>
        <v>0</v>
      </c>
      <c r="N52" s="121">
        <f>Графики!BX52</f>
        <v>20100.12</v>
      </c>
      <c r="O52" s="125">
        <f t="shared" si="4"/>
        <v>497451.8659174903</v>
      </c>
      <c r="P52" s="121">
        <f>Графики!M52</f>
        <v>0</v>
      </c>
      <c r="Q52" s="121">
        <f>Графики!P52</f>
        <v>0</v>
      </c>
      <c r="R52" s="121">
        <f>Графики!R52</f>
        <v>0</v>
      </c>
      <c r="S52" s="121">
        <f>Графики!V52+Графики!W52</f>
        <v>0</v>
      </c>
      <c r="T52" s="121">
        <f>Графики!Y52</f>
        <v>0</v>
      </c>
      <c r="U52" s="121">
        <f>Графики!AA52</f>
        <v>0</v>
      </c>
      <c r="V52" s="121">
        <f>Графики!AC52</f>
        <v>0</v>
      </c>
      <c r="W52" s="121">
        <f>Графики!AE52</f>
        <v>8266.33</v>
      </c>
      <c r="X52" s="121">
        <f>Графики!AG52</f>
        <v>0</v>
      </c>
      <c r="Y52" s="121">
        <f>Графики!AI52</f>
        <v>4827.32</v>
      </c>
      <c r="Z52" s="121">
        <f>Графики!AK52</f>
        <v>99657.77</v>
      </c>
      <c r="AA52" s="121">
        <f>Графики!AM52</f>
        <v>3336.3488354899287</v>
      </c>
      <c r="AB52" s="121">
        <f>Графики!AU52</f>
        <v>2390.3962001039645</v>
      </c>
      <c r="AC52" s="121">
        <f>Графики!AZ52</f>
        <v>6997.873316128966</v>
      </c>
      <c r="AD52" s="121">
        <f>Графики!BB52</f>
        <v>47387.25715</v>
      </c>
      <c r="AE52" s="121">
        <f>Графики!BE52</f>
        <v>4013.871925426951</v>
      </c>
      <c r="AF52" s="121">
        <f>Графики!BH52</f>
        <v>10479.928641106128</v>
      </c>
      <c r="AG52" s="121">
        <f>Графики!BK52</f>
        <v>10291.250412804724</v>
      </c>
      <c r="AH52" s="121">
        <f>Графики!BQ52</f>
        <v>10841.423529411764</v>
      </c>
      <c r="AI52" s="121">
        <f>Графики!BV52</f>
        <v>103462.5416</v>
      </c>
      <c r="AJ52" s="121">
        <f>Графики!CC52</f>
        <v>3219.762375703136</v>
      </c>
      <c r="AK52" s="121">
        <f>Графики!CE52</f>
        <v>66206.75</v>
      </c>
      <c r="AL52" s="121">
        <f>Графики!CG52</f>
        <v>944.093510224022</v>
      </c>
      <c r="AM52" s="121">
        <f>Графики!CI52</f>
        <v>7355.20842109073</v>
      </c>
      <c r="AN52" s="121">
        <f>Графики!CK52</f>
        <v>52840.4</v>
      </c>
      <c r="AO52" s="121">
        <f>Графики!CM52</f>
        <v>49775.92</v>
      </c>
      <c r="AP52" s="121">
        <f>Графики!CO52</f>
        <v>669.32</v>
      </c>
      <c r="AQ52" s="121">
        <f>Графики!CQ52</f>
        <v>3772.55</v>
      </c>
      <c r="AR52" s="121">
        <f>Графики!CS52</f>
        <v>715.55</v>
      </c>
      <c r="AS52" s="125">
        <f t="shared" si="7"/>
        <v>168271.37008</v>
      </c>
      <c r="AT52" s="121">
        <f>Графики!C52</f>
        <v>0</v>
      </c>
      <c r="AU52" s="121">
        <f>Графики!AR52</f>
        <v>168271.37008</v>
      </c>
      <c r="AV52" s="125">
        <f t="shared" si="5"/>
        <v>21064.49170657279</v>
      </c>
      <c r="AW52" s="121">
        <f>Графики!BZ52</f>
        <v>21064.49170657279</v>
      </c>
    </row>
    <row r="53" spans="1:49" ht="15" outlineLevel="1">
      <c r="A53" s="124">
        <v>39814</v>
      </c>
      <c r="B53" s="127">
        <f t="shared" si="8"/>
        <v>587774.7777487397</v>
      </c>
      <c r="C53" s="125">
        <f t="shared" si="6"/>
        <v>0</v>
      </c>
      <c r="D53" s="121">
        <f>Графики!E53</f>
        <v>0</v>
      </c>
      <c r="E53" s="125">
        <f t="shared" si="3"/>
        <v>16631.30530612245</v>
      </c>
      <c r="F53" s="121">
        <f>Графики!G53</f>
        <v>0</v>
      </c>
      <c r="G53" s="121">
        <f>Графики!I53</f>
        <v>0</v>
      </c>
      <c r="H53" s="121">
        <f>Графики!K53</f>
        <v>0</v>
      </c>
      <c r="I53" s="121">
        <f>Графики!T53</f>
        <v>0</v>
      </c>
      <c r="J53" s="121">
        <f>Графики!AO53</f>
        <v>0</v>
      </c>
      <c r="K53" s="121">
        <f>Графики!AW53</f>
        <v>1548.5453061224487</v>
      </c>
      <c r="L53" s="121">
        <f>Графики!BO53</f>
        <v>0</v>
      </c>
      <c r="M53" s="121">
        <f>Графики!BS53</f>
        <v>0</v>
      </c>
      <c r="N53" s="121">
        <f>Графики!BX53</f>
        <v>15082.76</v>
      </c>
      <c r="O53" s="125">
        <f t="shared" si="4"/>
        <v>384281.07154694025</v>
      </c>
      <c r="P53" s="121">
        <f>Графики!M53</f>
        <v>0</v>
      </c>
      <c r="Q53" s="121">
        <f>Графики!P53</f>
        <v>0</v>
      </c>
      <c r="R53" s="121">
        <f>Графики!R53</f>
        <v>0</v>
      </c>
      <c r="S53" s="121">
        <f>Графики!V53+Графики!W53</f>
        <v>0</v>
      </c>
      <c r="T53" s="121">
        <f>Графики!Y53</f>
        <v>0</v>
      </c>
      <c r="U53" s="121">
        <f>Графики!AA53</f>
        <v>0</v>
      </c>
      <c r="V53" s="121">
        <f>Графики!AC53</f>
        <v>0</v>
      </c>
      <c r="W53" s="121">
        <f>Графики!AE53</f>
        <v>0</v>
      </c>
      <c r="X53" s="121">
        <f>Графики!AG53</f>
        <v>0</v>
      </c>
      <c r="Y53" s="121">
        <f>Графики!AI53</f>
        <v>4744.28</v>
      </c>
      <c r="Z53" s="121">
        <f>Графики!AK53</f>
        <v>0</v>
      </c>
      <c r="AA53" s="121">
        <f>Графики!AM53</f>
        <v>3288.4366822554052</v>
      </c>
      <c r="AB53" s="121">
        <f>Графики!AU53</f>
        <v>2356.069356914955</v>
      </c>
      <c r="AC53" s="121">
        <f>Графики!AZ53</f>
        <v>6899.441732196827</v>
      </c>
      <c r="AD53" s="121">
        <f>Графики!BB53</f>
        <v>46706.493024999996</v>
      </c>
      <c r="AE53" s="121">
        <f>Графики!BE53</f>
        <v>3955.686267498745</v>
      </c>
      <c r="AF53" s="121">
        <f>Графики!BH53</f>
        <v>10325.17585062522</v>
      </c>
      <c r="AG53" s="121">
        <f>Графики!BK53</f>
        <v>10141.201334146532</v>
      </c>
      <c r="AH53" s="121">
        <f>Графики!BQ53</f>
        <v>10689.98094117647</v>
      </c>
      <c r="AI53" s="121">
        <f>Графики!BV53</f>
        <v>102118.2089</v>
      </c>
      <c r="AJ53" s="121">
        <f>Графики!CC53</f>
        <v>3176.751620953499</v>
      </c>
      <c r="AK53" s="121">
        <f>Графики!CE53</f>
        <v>65319.05</v>
      </c>
      <c r="AL53" s="121">
        <f>Графики!CG53</f>
        <v>931.4365588377158</v>
      </c>
      <c r="AM53" s="121">
        <f>Графики!CI53</f>
        <v>7260.436277334873</v>
      </c>
      <c r="AN53" s="121">
        <f>Графики!CK53</f>
        <v>52168.212999999996</v>
      </c>
      <c r="AO53" s="121">
        <f>Графики!CM53</f>
        <v>49108.51</v>
      </c>
      <c r="AP53" s="121">
        <f>Графики!CO53</f>
        <v>660.7</v>
      </c>
      <c r="AQ53" s="121">
        <f>Графики!CQ53</f>
        <v>3724.55</v>
      </c>
      <c r="AR53" s="121">
        <f>Графики!CS53</f>
        <v>706.45</v>
      </c>
      <c r="AS53" s="125">
        <f>SUM(AT53:AU53)</f>
        <v>166069.26352</v>
      </c>
      <c r="AT53" s="121">
        <f>Графики!C53</f>
        <v>0</v>
      </c>
      <c r="AU53" s="121">
        <f>Графики!AR53</f>
        <v>166069.26352</v>
      </c>
      <c r="AV53" s="125">
        <f>SUM(AW53)</f>
        <v>20793.137375676986</v>
      </c>
      <c r="AW53" s="121">
        <f>Графики!BZ53</f>
        <v>20793.137375676986</v>
      </c>
    </row>
    <row r="54" spans="1:49" ht="15" outlineLevel="1">
      <c r="A54" s="124">
        <v>39845</v>
      </c>
      <c r="B54" s="127">
        <f t="shared" si="8"/>
        <v>560288.2237081131</v>
      </c>
      <c r="C54" s="125">
        <f t="shared" si="6"/>
        <v>0</v>
      </c>
      <c r="D54" s="121">
        <f>Графики!E54</f>
        <v>0</v>
      </c>
      <c r="E54" s="125">
        <f t="shared" si="3"/>
        <v>1526.29387755102</v>
      </c>
      <c r="F54" s="121">
        <f>Графики!G54</f>
        <v>0</v>
      </c>
      <c r="G54" s="121">
        <f>Графики!I54</f>
        <v>0</v>
      </c>
      <c r="H54" s="121">
        <f>Графики!K54</f>
        <v>0</v>
      </c>
      <c r="I54" s="121">
        <f>Графики!T54</f>
        <v>0</v>
      </c>
      <c r="J54" s="121">
        <f>Графики!AO54</f>
        <v>0</v>
      </c>
      <c r="K54" s="121">
        <f>Графики!AW54</f>
        <v>1526.29387755102</v>
      </c>
      <c r="L54" s="121">
        <f>Графики!BO54</f>
        <v>0</v>
      </c>
      <c r="M54" s="121">
        <f>Графики!BS54</f>
        <v>0</v>
      </c>
      <c r="N54" s="121">
        <f>Графики!BX54</f>
        <v>0</v>
      </c>
      <c r="O54" s="125">
        <f t="shared" si="4"/>
        <v>374373.12577484443</v>
      </c>
      <c r="P54" s="121">
        <f>Графики!M54</f>
        <v>0</v>
      </c>
      <c r="Q54" s="121">
        <f>Графики!P54</f>
        <v>0</v>
      </c>
      <c r="R54" s="121">
        <f>Графики!R54</f>
        <v>0</v>
      </c>
      <c r="S54" s="121">
        <f>Графики!V54+Графики!W54</f>
        <v>0</v>
      </c>
      <c r="T54" s="121">
        <f>Графики!Y54</f>
        <v>0</v>
      </c>
      <c r="U54" s="121">
        <f>Графики!AA54</f>
        <v>0</v>
      </c>
      <c r="V54" s="121">
        <f>Графики!AC54</f>
        <v>0</v>
      </c>
      <c r="W54" s="121">
        <f>Графики!AE54</f>
        <v>0</v>
      </c>
      <c r="X54" s="121">
        <f>Графики!AG54</f>
        <v>0</v>
      </c>
      <c r="Y54" s="121">
        <f>Графики!AI54</f>
        <v>0</v>
      </c>
      <c r="Z54" s="121">
        <f>Графики!AK54</f>
        <v>0</v>
      </c>
      <c r="AA54" s="121">
        <f>Графики!AM54</f>
        <v>3240.495456112366</v>
      </c>
      <c r="AB54" s="121">
        <f>Графики!AU54</f>
        <v>2321.742513725946</v>
      </c>
      <c r="AC54" s="121">
        <f>Графики!AZ54</f>
        <v>6801.03080624838</v>
      </c>
      <c r="AD54" s="121">
        <f>Графики!BB54</f>
        <v>46025.771674999996</v>
      </c>
      <c r="AE54" s="121">
        <f>Графики!BE54</f>
        <v>3897.484612620093</v>
      </c>
      <c r="AF54" s="121">
        <f>Графики!BH54</f>
        <v>10170.432094257007</v>
      </c>
      <c r="AG54" s="121">
        <f>Графики!BK54</f>
        <v>9991.145663309573</v>
      </c>
      <c r="AH54" s="121">
        <f>Графики!BQ54</f>
        <v>10538.524470588234</v>
      </c>
      <c r="AI54" s="121">
        <f>Графики!BV54</f>
        <v>100773.7936</v>
      </c>
      <c r="AJ54" s="121">
        <f>Графики!CC54</f>
        <v>3133.737443216304</v>
      </c>
      <c r="AK54" s="121">
        <f>Графики!CE54</f>
        <v>64431.36</v>
      </c>
      <c r="AL54" s="121">
        <f>Графики!CG54</f>
        <v>918.777306187521</v>
      </c>
      <c r="AM54" s="121">
        <f>Графики!CI54</f>
        <v>7165.664133579018</v>
      </c>
      <c r="AN54" s="121">
        <f>Графики!CK54</f>
        <v>51496.026</v>
      </c>
      <c r="AO54" s="121">
        <f>Графики!CM54</f>
        <v>48441.16</v>
      </c>
      <c r="AP54" s="121">
        <f>Графики!CO54</f>
        <v>652.07</v>
      </c>
      <c r="AQ54" s="121">
        <f>Графики!CQ54</f>
        <v>3676.56</v>
      </c>
      <c r="AR54" s="121">
        <f>Графики!CS54</f>
        <v>697.35</v>
      </c>
      <c r="AS54" s="125">
        <f t="shared" si="7"/>
        <v>163867.15696</v>
      </c>
      <c r="AT54" s="121">
        <f>Графики!C54</f>
        <v>0</v>
      </c>
      <c r="AU54" s="121">
        <f>Графики!AR54</f>
        <v>163867.15696</v>
      </c>
      <c r="AV54" s="125">
        <f t="shared" si="5"/>
        <v>20521.64709571761</v>
      </c>
      <c r="AW54" s="121">
        <f>Графики!BZ54</f>
        <v>20521.64709571761</v>
      </c>
    </row>
    <row r="55" spans="1:49" ht="15" outlineLevel="1">
      <c r="A55" s="124">
        <v>39873</v>
      </c>
      <c r="B55" s="127">
        <f t="shared" si="8"/>
        <v>552628.862797597</v>
      </c>
      <c r="C55" s="125">
        <f t="shared" si="6"/>
        <v>0</v>
      </c>
      <c r="D55" s="121">
        <f>Графики!E55</f>
        <v>0</v>
      </c>
      <c r="E55" s="125">
        <f t="shared" si="3"/>
        <v>1504.0424489795914</v>
      </c>
      <c r="F55" s="121">
        <f>Графики!G55</f>
        <v>0</v>
      </c>
      <c r="G55" s="121">
        <f>Графики!I55</f>
        <v>0</v>
      </c>
      <c r="H55" s="121">
        <f>Графики!K55</f>
        <v>0</v>
      </c>
      <c r="I55" s="121">
        <f>Графики!T55</f>
        <v>0</v>
      </c>
      <c r="J55" s="121">
        <f>Графики!AO55</f>
        <v>0</v>
      </c>
      <c r="K55" s="121">
        <f>Графики!AW55</f>
        <v>1504.0424489795914</v>
      </c>
      <c r="L55" s="121">
        <f>Графики!BO55</f>
        <v>0</v>
      </c>
      <c r="M55" s="121">
        <f>Графики!BS55</f>
        <v>0</v>
      </c>
      <c r="N55" s="121">
        <f>Графики!BX55</f>
        <v>0</v>
      </c>
      <c r="O55" s="125">
        <f t="shared" si="4"/>
        <v>369209.51337046234</v>
      </c>
      <c r="P55" s="121">
        <f>Графики!M55</f>
        <v>0</v>
      </c>
      <c r="Q55" s="121">
        <f>Графики!P55</f>
        <v>0</v>
      </c>
      <c r="R55" s="121">
        <f>Графики!R55</f>
        <v>0</v>
      </c>
      <c r="S55" s="121">
        <f>Графики!V55+Графики!W55</f>
        <v>0</v>
      </c>
      <c r="T55" s="121">
        <f>Графики!Y55</f>
        <v>0</v>
      </c>
      <c r="U55" s="121">
        <f>Графики!AA55</f>
        <v>0</v>
      </c>
      <c r="V55" s="121">
        <f>Графики!AC55</f>
        <v>0</v>
      </c>
      <c r="W55" s="121">
        <f>Графики!AE55</f>
        <v>0</v>
      </c>
      <c r="X55" s="121">
        <f>Графики!AG55</f>
        <v>0</v>
      </c>
      <c r="Y55" s="121">
        <f>Графики!AI55</f>
        <v>0</v>
      </c>
      <c r="Z55" s="121">
        <f>Графики!AK55</f>
        <v>0</v>
      </c>
      <c r="AA55" s="121">
        <f>Графики!AM55</f>
        <v>3192.583302877843</v>
      </c>
      <c r="AB55" s="121">
        <f>Графики!AU55</f>
        <v>2287.420209964836</v>
      </c>
      <c r="AC55" s="121">
        <f>Графики!AZ55</f>
        <v>6702.604086425797</v>
      </c>
      <c r="AD55" s="121">
        <f>Графики!BB55</f>
        <v>45345.007549999995</v>
      </c>
      <c r="AE55" s="121">
        <f>Графики!BE55</f>
        <v>3839.2829577414404</v>
      </c>
      <c r="AF55" s="121">
        <f>Графики!BH55</f>
        <v>10015.698337888794</v>
      </c>
      <c r="AG55" s="121">
        <f>Графики!BK55</f>
        <v>9841.08999247261</v>
      </c>
      <c r="AH55" s="121">
        <f>Графики!BQ55</f>
        <v>10387.068</v>
      </c>
      <c r="AI55" s="121">
        <f>Графики!BV55</f>
        <v>99429.4609</v>
      </c>
      <c r="AJ55" s="121">
        <f>Графики!CC55</f>
        <v>3090.726688466667</v>
      </c>
      <c r="AK55" s="121">
        <f>Графики!CE55</f>
        <v>63543.71</v>
      </c>
      <c r="AL55" s="121">
        <f>Графики!CG55</f>
        <v>906.1203548012148</v>
      </c>
      <c r="AM55" s="121">
        <f>Графики!CI55</f>
        <v>7070.8919898231625</v>
      </c>
      <c r="AN55" s="121">
        <f>Графики!CK55</f>
        <v>50823.839</v>
      </c>
      <c r="AO55" s="121">
        <f>Графики!CM55</f>
        <v>47773.74</v>
      </c>
      <c r="AP55" s="121">
        <f>Графики!CO55</f>
        <v>643.45</v>
      </c>
      <c r="AQ55" s="121">
        <f>Графики!CQ55</f>
        <v>3628.57</v>
      </c>
      <c r="AR55" s="121">
        <f>Графики!CS55</f>
        <v>688.25</v>
      </c>
      <c r="AS55" s="125">
        <f t="shared" si="7"/>
        <v>161665.0142133333</v>
      </c>
      <c r="AT55" s="121">
        <f>Графики!C55</f>
        <v>0</v>
      </c>
      <c r="AU55" s="121">
        <f>Графики!AR55</f>
        <v>161665.0142133333</v>
      </c>
      <c r="AV55" s="125">
        <f t="shared" si="5"/>
        <v>20250.292764821806</v>
      </c>
      <c r="AW55" s="121">
        <f>Графики!BZ55</f>
        <v>20250.292764821806</v>
      </c>
    </row>
    <row r="56" spans="1:49" ht="15" outlineLevel="1">
      <c r="A56" s="124">
        <v>39904</v>
      </c>
      <c r="B56" s="127">
        <f t="shared" si="8"/>
        <v>496881.06834772066</v>
      </c>
      <c r="C56" s="125">
        <f t="shared" si="6"/>
        <v>0</v>
      </c>
      <c r="D56" s="121">
        <f>Графики!E56</f>
        <v>0</v>
      </c>
      <c r="E56" s="125">
        <f t="shared" si="3"/>
        <v>1481.7910204081627</v>
      </c>
      <c r="F56" s="121">
        <f>Графики!G56</f>
        <v>0</v>
      </c>
      <c r="G56" s="121">
        <f>Графики!I56</f>
        <v>0</v>
      </c>
      <c r="H56" s="121">
        <f>Графики!K56</f>
        <v>0</v>
      </c>
      <c r="I56" s="121">
        <f>Графики!T56</f>
        <v>0</v>
      </c>
      <c r="J56" s="121">
        <f>Графики!AO56</f>
        <v>0</v>
      </c>
      <c r="K56" s="121">
        <f>Графики!AW56</f>
        <v>1481.7910204081627</v>
      </c>
      <c r="L56" s="121">
        <f>Графики!BO56</f>
        <v>0</v>
      </c>
      <c r="M56" s="121">
        <f>Графики!BS56</f>
        <v>0</v>
      </c>
      <c r="N56" s="121">
        <f>Графики!BX56</f>
        <v>0</v>
      </c>
      <c r="O56" s="125">
        <f t="shared" si="4"/>
        <v>315957.56718911673</v>
      </c>
      <c r="P56" s="121">
        <f>Графики!M56</f>
        <v>0</v>
      </c>
      <c r="Q56" s="121">
        <f>Графики!P56</f>
        <v>0</v>
      </c>
      <c r="R56" s="121">
        <f>Графики!R56</f>
        <v>0</v>
      </c>
      <c r="S56" s="121">
        <f>Графики!V56+Графики!W56</f>
        <v>0</v>
      </c>
      <c r="T56" s="121">
        <f>Графики!Y56</f>
        <v>0</v>
      </c>
      <c r="U56" s="121">
        <f>Графики!AA56</f>
        <v>0</v>
      </c>
      <c r="V56" s="121">
        <f>Графики!AC56</f>
        <v>0</v>
      </c>
      <c r="W56" s="121">
        <f>Графики!AE56</f>
        <v>0</v>
      </c>
      <c r="X56" s="121">
        <f>Графики!AG56</f>
        <v>0</v>
      </c>
      <c r="Y56" s="121">
        <f>Графики!AI56</f>
        <v>0</v>
      </c>
      <c r="Z56" s="121">
        <f>Графики!AK56</f>
        <v>0</v>
      </c>
      <c r="AA56" s="121">
        <f>Графики!AM56</f>
        <v>0</v>
      </c>
      <c r="AB56" s="121">
        <f>Графики!AU56</f>
        <v>2253.093366775827</v>
      </c>
      <c r="AC56" s="121">
        <f>Графики!AZ56</f>
        <v>6604.172502493659</v>
      </c>
      <c r="AD56" s="121">
        <f>Графики!BB56</f>
        <v>0</v>
      </c>
      <c r="AE56" s="121">
        <f>Графики!BE56</f>
        <v>3501.7042288735365</v>
      </c>
      <c r="AF56" s="121">
        <f>Графики!BH56</f>
        <v>9860.954581520584</v>
      </c>
      <c r="AG56" s="121">
        <f>Графики!BK56</f>
        <v>9691.03432163565</v>
      </c>
      <c r="AH56" s="121">
        <f>Графики!BQ56</f>
        <v>10235.625411764704</v>
      </c>
      <c r="AI56" s="121">
        <f>Графики!BV56</f>
        <v>98085.04560000001</v>
      </c>
      <c r="AJ56" s="121">
        <f>Графики!CC56</f>
        <v>3047.744227834326</v>
      </c>
      <c r="AK56" s="121">
        <f>Графики!CE56</f>
        <v>62656.01</v>
      </c>
      <c r="AL56" s="121">
        <f>Графики!CG56</f>
        <v>893.4611021510202</v>
      </c>
      <c r="AM56" s="121">
        <f>Графики!CI56</f>
        <v>6976.119846067306</v>
      </c>
      <c r="AN56" s="121">
        <f>Графики!CK56</f>
        <v>50151.652</v>
      </c>
      <c r="AO56" s="121">
        <f>Графики!CM56</f>
        <v>47106.39</v>
      </c>
      <c r="AP56" s="121">
        <f>Графики!CO56</f>
        <v>634.82</v>
      </c>
      <c r="AQ56" s="121">
        <f>Графики!CQ56</f>
        <v>3580.59</v>
      </c>
      <c r="AR56" s="121">
        <f>Графики!CS56</f>
        <v>679.15</v>
      </c>
      <c r="AS56" s="125">
        <f t="shared" si="7"/>
        <v>159462.90765333333</v>
      </c>
      <c r="AT56" s="121">
        <f>Графики!C56</f>
        <v>0</v>
      </c>
      <c r="AU56" s="121">
        <f>Графики!AR56</f>
        <v>159462.90765333333</v>
      </c>
      <c r="AV56" s="125">
        <f t="shared" si="5"/>
        <v>19978.80248486243</v>
      </c>
      <c r="AW56" s="121">
        <f>Графики!BZ56</f>
        <v>19978.80248486243</v>
      </c>
    </row>
    <row r="57" spans="1:49" ht="15" outlineLevel="1">
      <c r="A57" s="124">
        <v>39934</v>
      </c>
      <c r="B57" s="127">
        <f t="shared" si="8"/>
        <v>487614.94952520874</v>
      </c>
      <c r="C57" s="125">
        <f t="shared" si="6"/>
        <v>0</v>
      </c>
      <c r="D57" s="121">
        <f>Графики!E57</f>
        <v>0</v>
      </c>
      <c r="E57" s="125">
        <f t="shared" si="3"/>
        <v>1459.5395918367344</v>
      </c>
      <c r="F57" s="121">
        <f>Графики!G57</f>
        <v>0</v>
      </c>
      <c r="G57" s="121">
        <f>Графики!I57</f>
        <v>0</v>
      </c>
      <c r="H57" s="121">
        <f>Графики!K57</f>
        <v>0</v>
      </c>
      <c r="I57" s="121">
        <f>Графики!T57</f>
        <v>0</v>
      </c>
      <c r="J57" s="121">
        <f>Графики!AO57</f>
        <v>0</v>
      </c>
      <c r="K57" s="121">
        <f>Графики!AW57</f>
        <v>1459.5395918367344</v>
      </c>
      <c r="L57" s="121">
        <f>Графики!BO57</f>
        <v>0</v>
      </c>
      <c r="M57" s="121">
        <f>Графики!BS57</f>
        <v>0</v>
      </c>
      <c r="N57" s="121">
        <f>Графики!BX57</f>
        <v>0</v>
      </c>
      <c r="O57" s="125">
        <f t="shared" si="4"/>
        <v>309187.160686072</v>
      </c>
      <c r="P57" s="121">
        <f>Графики!M57</f>
        <v>0</v>
      </c>
      <c r="Q57" s="121">
        <f>Графики!P57</f>
        <v>0</v>
      </c>
      <c r="R57" s="121">
        <f>Графики!R57</f>
        <v>0</v>
      </c>
      <c r="S57" s="121">
        <f>Графики!V57+Графики!W57</f>
        <v>0</v>
      </c>
      <c r="T57" s="121">
        <f>Графики!Y57</f>
        <v>0</v>
      </c>
      <c r="U57" s="121">
        <f>Графики!AA57</f>
        <v>0</v>
      </c>
      <c r="V57" s="121">
        <f>Графики!AC57</f>
        <v>0</v>
      </c>
      <c r="W57" s="121">
        <f>Графики!AE57</f>
        <v>0</v>
      </c>
      <c r="X57" s="121">
        <f>Графики!AG57</f>
        <v>0</v>
      </c>
      <c r="Y57" s="121">
        <f>Графики!AI57</f>
        <v>0</v>
      </c>
      <c r="Z57" s="121">
        <f>Графики!AK57</f>
        <v>0</v>
      </c>
      <c r="AA57" s="121">
        <f>Графики!AM57</f>
        <v>0</v>
      </c>
      <c r="AB57" s="121">
        <f>Графики!AU57</f>
        <v>2218.7665235868176</v>
      </c>
      <c r="AC57" s="121">
        <f>Графики!AZ57</f>
        <v>6505.761576545213</v>
      </c>
      <c r="AD57" s="121">
        <f>Графики!BB57</f>
        <v>0</v>
      </c>
      <c r="AE57" s="121">
        <f>Графики!BE57</f>
        <v>1868.2402189738896</v>
      </c>
      <c r="AF57" s="121">
        <f>Графики!BH57</f>
        <v>8946.071548830052</v>
      </c>
      <c r="AG57" s="121">
        <f>Графики!BK57</f>
        <v>9540.978650798688</v>
      </c>
      <c r="AH57" s="121">
        <f>Графики!BQ57</f>
        <v>10084.168941176471</v>
      </c>
      <c r="AI57" s="121">
        <f>Графики!BV57</f>
        <v>96740.71290000001</v>
      </c>
      <c r="AJ57" s="121">
        <f>Графики!CC57</f>
        <v>3004.733473084689</v>
      </c>
      <c r="AK57" s="121">
        <f>Графики!CE57</f>
        <v>61768.31</v>
      </c>
      <c r="AL57" s="121">
        <f>Графики!CG57</f>
        <v>880.804150764714</v>
      </c>
      <c r="AM57" s="121">
        <f>Графики!CI57</f>
        <v>6881.347702311451</v>
      </c>
      <c r="AN57" s="121">
        <f>Графики!CK57</f>
        <v>49479.465</v>
      </c>
      <c r="AO57" s="121">
        <f>Графики!CM57</f>
        <v>46438.97</v>
      </c>
      <c r="AP57" s="121">
        <f>Графики!CO57</f>
        <v>626.2</v>
      </c>
      <c r="AQ57" s="121">
        <f>Графики!CQ57</f>
        <v>3532.59</v>
      </c>
      <c r="AR57" s="121">
        <f>Графики!CS57</f>
        <v>670.04</v>
      </c>
      <c r="AS57" s="125">
        <f t="shared" si="7"/>
        <v>157260.80109333334</v>
      </c>
      <c r="AT57" s="121">
        <f>Графики!C57</f>
        <v>0</v>
      </c>
      <c r="AU57" s="121">
        <f>Графики!AR57</f>
        <v>157260.80109333334</v>
      </c>
      <c r="AV57" s="125">
        <f t="shared" si="5"/>
        <v>19707.448153966627</v>
      </c>
      <c r="AW57" s="121">
        <f>Графики!BZ57</f>
        <v>19707.448153966627</v>
      </c>
    </row>
    <row r="58" spans="1:49" ht="15" outlineLevel="1">
      <c r="A58" s="124">
        <v>39965</v>
      </c>
      <c r="B58" s="127">
        <f t="shared" si="8"/>
        <v>470565.67737217323</v>
      </c>
      <c r="C58" s="125">
        <f t="shared" si="6"/>
        <v>0</v>
      </c>
      <c r="D58" s="121">
        <f>Графики!E58</f>
        <v>0</v>
      </c>
      <c r="E58" s="125">
        <f t="shared" si="3"/>
        <v>1437.2881632653057</v>
      </c>
      <c r="F58" s="121">
        <f>Графики!G58</f>
        <v>0</v>
      </c>
      <c r="G58" s="121">
        <f>Графики!I58</f>
        <v>0</v>
      </c>
      <c r="H58" s="121">
        <f>Графики!K58</f>
        <v>0</v>
      </c>
      <c r="I58" s="121">
        <f>Графики!T58</f>
        <v>0</v>
      </c>
      <c r="J58" s="121">
        <f>Графики!AO58</f>
        <v>0</v>
      </c>
      <c r="K58" s="121">
        <f>Графики!AW58</f>
        <v>1437.2881632653057</v>
      </c>
      <c r="L58" s="121">
        <f>Графики!BO58</f>
        <v>0</v>
      </c>
      <c r="M58" s="121">
        <f>Графики!BS58</f>
        <v>0</v>
      </c>
      <c r="N58" s="121">
        <f>Графики!BX58</f>
        <v>0</v>
      </c>
      <c r="O58" s="125">
        <f t="shared" si="4"/>
        <v>294633.74466823397</v>
      </c>
      <c r="P58" s="121">
        <f>Графики!M58</f>
        <v>0</v>
      </c>
      <c r="Q58" s="121">
        <f>Графики!P58</f>
        <v>0</v>
      </c>
      <c r="R58" s="121">
        <f>Графики!R58</f>
        <v>0</v>
      </c>
      <c r="S58" s="121">
        <f>Графики!V58+Графики!W58</f>
        <v>0</v>
      </c>
      <c r="T58" s="121">
        <f>Графики!Y58</f>
        <v>0</v>
      </c>
      <c r="U58" s="121">
        <f>Графики!AA58</f>
        <v>0</v>
      </c>
      <c r="V58" s="121">
        <f>Графики!AC58</f>
        <v>0</v>
      </c>
      <c r="W58" s="121">
        <f>Графики!AE58</f>
        <v>0</v>
      </c>
      <c r="X58" s="121">
        <f>Графики!AG58</f>
        <v>0</v>
      </c>
      <c r="Y58" s="121">
        <f>Графики!AI58</f>
        <v>0</v>
      </c>
      <c r="Z58" s="121">
        <f>Графики!AK58</f>
        <v>0</v>
      </c>
      <c r="AA58" s="121">
        <f>Графики!AM58</f>
        <v>0</v>
      </c>
      <c r="AB58" s="121">
        <f>Графики!AU58</f>
        <v>2184.439680397808</v>
      </c>
      <c r="AC58" s="121">
        <f>Графики!AZ58</f>
        <v>6407.329992613075</v>
      </c>
      <c r="AD58" s="121">
        <f>Графики!BB58</f>
        <v>0</v>
      </c>
      <c r="AE58" s="121">
        <f>Графики!BE58</f>
        <v>0</v>
      </c>
      <c r="AF58" s="121">
        <f>Графики!BH58</f>
        <v>683.04</v>
      </c>
      <c r="AG58" s="121">
        <f>Графики!BK58</f>
        <v>9190.843749629676</v>
      </c>
      <c r="AH58" s="121">
        <f>Графики!BQ58</f>
        <v>9932.712470588234</v>
      </c>
      <c r="AI58" s="121">
        <f>Графики!BV58</f>
        <v>95396.2976</v>
      </c>
      <c r="AJ58" s="121">
        <f>Графики!CC58</f>
        <v>2961.7227183350524</v>
      </c>
      <c r="AK58" s="121">
        <f>Графики!CE58</f>
        <v>60880.62</v>
      </c>
      <c r="AL58" s="121">
        <f>Графики!CG58</f>
        <v>868.1448981145195</v>
      </c>
      <c r="AM58" s="121">
        <f>Графики!CI58</f>
        <v>6786.575558555594</v>
      </c>
      <c r="AN58" s="121">
        <f>Графики!CK58</f>
        <v>48807.278</v>
      </c>
      <c r="AO58" s="121">
        <f>Графики!CM58</f>
        <v>45771.62</v>
      </c>
      <c r="AP58" s="121">
        <f>Графики!CO58</f>
        <v>617.58</v>
      </c>
      <c r="AQ58" s="121">
        <f>Графики!CQ58</f>
        <v>3484.6</v>
      </c>
      <c r="AR58" s="121">
        <f>Графики!CS58</f>
        <v>660.94</v>
      </c>
      <c r="AS58" s="125">
        <f t="shared" si="7"/>
        <v>155058.68666666668</v>
      </c>
      <c r="AT58" s="121">
        <f>Графики!C58</f>
        <v>0</v>
      </c>
      <c r="AU58" s="121">
        <f>Графики!AR58</f>
        <v>155058.68666666668</v>
      </c>
      <c r="AV58" s="125">
        <f t="shared" si="5"/>
        <v>19435.957874007247</v>
      </c>
      <c r="AW58" s="121">
        <f>Графики!BZ58</f>
        <v>19435.957874007247</v>
      </c>
    </row>
    <row r="59" spans="1:49" ht="15" outlineLevel="1">
      <c r="A59" s="124">
        <v>39995</v>
      </c>
      <c r="B59" s="127">
        <f t="shared" si="8"/>
        <v>454402.3394009364</v>
      </c>
      <c r="C59" s="125">
        <f t="shared" si="6"/>
        <v>0</v>
      </c>
      <c r="D59" s="121">
        <f>Графики!E59</f>
        <v>0</v>
      </c>
      <c r="E59" s="125">
        <f t="shared" si="3"/>
        <v>1415.0367346938772</v>
      </c>
      <c r="F59" s="121">
        <f>Графики!G59</f>
        <v>0</v>
      </c>
      <c r="G59" s="121">
        <f>Графики!I59</f>
        <v>0</v>
      </c>
      <c r="H59" s="121">
        <f>Графики!K59</f>
        <v>0</v>
      </c>
      <c r="I59" s="121">
        <f>Графики!T59</f>
        <v>0</v>
      </c>
      <c r="J59" s="121">
        <f>Графики!AO59</f>
        <v>0</v>
      </c>
      <c r="K59" s="121">
        <f>Графики!AW59</f>
        <v>1415.0367346938772</v>
      </c>
      <c r="L59" s="121">
        <f>Графики!BO59</f>
        <v>0</v>
      </c>
      <c r="M59" s="121">
        <f>Графики!BS59</f>
        <v>0</v>
      </c>
      <c r="N59" s="121">
        <f>Графики!BX59</f>
        <v>0</v>
      </c>
      <c r="O59" s="125">
        <f t="shared" si="4"/>
        <v>280966.1190164644</v>
      </c>
      <c r="P59" s="121">
        <f>Графики!M59</f>
        <v>0</v>
      </c>
      <c r="Q59" s="121">
        <f>Графики!P59</f>
        <v>0</v>
      </c>
      <c r="R59" s="121">
        <f>Графики!R59</f>
        <v>0</v>
      </c>
      <c r="S59" s="121">
        <f>Графики!V59+Графики!W59</f>
        <v>0</v>
      </c>
      <c r="T59" s="121">
        <f>Графики!Y59</f>
        <v>0</v>
      </c>
      <c r="U59" s="121">
        <f>Графики!AA59</f>
        <v>0</v>
      </c>
      <c r="V59" s="121">
        <f>Графики!AC59</f>
        <v>0</v>
      </c>
      <c r="W59" s="121">
        <f>Графики!AE59</f>
        <v>0</v>
      </c>
      <c r="X59" s="121">
        <f>Графики!AG59</f>
        <v>0</v>
      </c>
      <c r="Y59" s="121">
        <f>Графики!AI59</f>
        <v>0</v>
      </c>
      <c r="Z59" s="121">
        <f>Графики!AK59</f>
        <v>0</v>
      </c>
      <c r="AA59" s="121">
        <f>Графики!AM59</f>
        <v>0</v>
      </c>
      <c r="AB59" s="121">
        <f>Графики!AU59</f>
        <v>1887.4660783660547</v>
      </c>
      <c r="AC59" s="121">
        <f>Графики!AZ59</f>
        <v>6298.498959502263</v>
      </c>
      <c r="AD59" s="121">
        <f>Графики!BB59</f>
        <v>0</v>
      </c>
      <c r="AE59" s="121">
        <f>Графики!BE59</f>
        <v>0</v>
      </c>
      <c r="AF59" s="121">
        <f>Графики!BH59</f>
        <v>551.23</v>
      </c>
      <c r="AG59" s="121">
        <f>Графики!BK59</f>
        <v>0</v>
      </c>
      <c r="AH59" s="121">
        <f>Графики!BQ59</f>
        <v>9781.26988235294</v>
      </c>
      <c r="AI59" s="121">
        <f>Графики!BV59</f>
        <v>94051.9649</v>
      </c>
      <c r="AJ59" s="121">
        <f>Графики!CC59</f>
        <v>2918.7368347151523</v>
      </c>
      <c r="AK59" s="121">
        <f>Графики!CE59</f>
        <v>59992.97</v>
      </c>
      <c r="AL59" s="121">
        <f>Графики!CG59</f>
        <v>855.4879467282133</v>
      </c>
      <c r="AM59" s="121">
        <f>Графики!CI59</f>
        <v>6691.803414799739</v>
      </c>
      <c r="AN59" s="121">
        <f>Графики!CK59</f>
        <v>48135.091</v>
      </c>
      <c r="AO59" s="121">
        <f>Графики!CM59</f>
        <v>45104.2</v>
      </c>
      <c r="AP59" s="121">
        <f>Графики!CO59</f>
        <v>608.95</v>
      </c>
      <c r="AQ59" s="121">
        <f>Графики!CQ59</f>
        <v>3436.61</v>
      </c>
      <c r="AR59" s="121">
        <f>Графики!CS59</f>
        <v>651.84</v>
      </c>
      <c r="AS59" s="125">
        <f t="shared" si="7"/>
        <v>152856.5801066667</v>
      </c>
      <c r="AT59" s="121">
        <f>Графики!C59</f>
        <v>0</v>
      </c>
      <c r="AU59" s="121">
        <f>Графики!AR59</f>
        <v>152856.5801066667</v>
      </c>
      <c r="AV59" s="125">
        <f t="shared" si="5"/>
        <v>19164.603543111443</v>
      </c>
      <c r="AW59" s="121">
        <f>Графики!BZ59</f>
        <v>19164.603543111443</v>
      </c>
    </row>
    <row r="60" spans="1:49" ht="15" outlineLevel="1">
      <c r="A60" s="124">
        <v>40026</v>
      </c>
      <c r="B60" s="127">
        <f t="shared" si="8"/>
        <v>443569.8281915455</v>
      </c>
      <c r="C60" s="125">
        <f t="shared" si="6"/>
        <v>0</v>
      </c>
      <c r="D60" s="121">
        <f>Графики!E60</f>
        <v>0</v>
      </c>
      <c r="E60" s="125">
        <f t="shared" si="3"/>
        <v>1203.9612244897955</v>
      </c>
      <c r="F60" s="121">
        <f>Графики!G60</f>
        <v>0</v>
      </c>
      <c r="G60" s="121">
        <f>Графики!I60</f>
        <v>0</v>
      </c>
      <c r="H60" s="121">
        <f>Графики!K60</f>
        <v>0</v>
      </c>
      <c r="I60" s="121">
        <f>Графики!T60</f>
        <v>0</v>
      </c>
      <c r="J60" s="121">
        <f>Графики!AO60</f>
        <v>0</v>
      </c>
      <c r="K60" s="121">
        <f>Графики!AW60</f>
        <v>1203.9612244897955</v>
      </c>
      <c r="L60" s="121">
        <f>Графики!BO60</f>
        <v>0</v>
      </c>
      <c r="M60" s="121">
        <f>Графики!BS60</f>
        <v>0</v>
      </c>
      <c r="N60" s="121">
        <f>Графики!BX60</f>
        <v>0</v>
      </c>
      <c r="O60" s="125">
        <f t="shared" si="4"/>
        <v>274234.1803948401</v>
      </c>
      <c r="P60" s="121">
        <f>Графики!M60</f>
        <v>0</v>
      </c>
      <c r="Q60" s="121">
        <f>Графики!P60</f>
        <v>0</v>
      </c>
      <c r="R60" s="121">
        <f>Графики!R60</f>
        <v>0</v>
      </c>
      <c r="S60" s="121">
        <f>Графики!V60+Графики!W60</f>
        <v>0</v>
      </c>
      <c r="T60" s="121">
        <f>Графики!Y60</f>
        <v>0</v>
      </c>
      <c r="U60" s="121">
        <f>Графики!AA60</f>
        <v>0</v>
      </c>
      <c r="V60" s="121">
        <f>Графики!AC60</f>
        <v>0</v>
      </c>
      <c r="W60" s="121">
        <f>Графики!AE60</f>
        <v>0</v>
      </c>
      <c r="X60" s="121">
        <f>Графики!AG60</f>
        <v>0</v>
      </c>
      <c r="Y60" s="121">
        <f>Графики!AI60</f>
        <v>0</v>
      </c>
      <c r="Z60" s="121">
        <f>Графики!AK60</f>
        <v>0</v>
      </c>
      <c r="AA60" s="121">
        <f>Графики!AM60</f>
        <v>0</v>
      </c>
      <c r="AB60" s="121">
        <f>Графики!AU60</f>
        <v>97.8</v>
      </c>
      <c r="AC60" s="121">
        <f>Графики!AZ60</f>
        <v>5846.713974172236</v>
      </c>
      <c r="AD60" s="121">
        <f>Графики!BB60</f>
        <v>0</v>
      </c>
      <c r="AE60" s="121">
        <f>Графики!BE60</f>
        <v>0</v>
      </c>
      <c r="AF60" s="121">
        <f>Графики!BH60</f>
        <v>0</v>
      </c>
      <c r="AG60" s="121">
        <f>Графики!BK60</f>
        <v>0</v>
      </c>
      <c r="AH60" s="121">
        <f>Графики!BQ60</f>
        <v>9629.813411764706</v>
      </c>
      <c r="AI60" s="121">
        <f>Графики!BV60</f>
        <v>92707.5496</v>
      </c>
      <c r="AJ60" s="121">
        <f>Графики!CC60</f>
        <v>2875.7260799655155</v>
      </c>
      <c r="AK60" s="121">
        <f>Графики!CE60</f>
        <v>59105.27</v>
      </c>
      <c r="AL60" s="121">
        <f>Графики!CG60</f>
        <v>842.8286940780187</v>
      </c>
      <c r="AM60" s="121">
        <f>Графики!CI60</f>
        <v>6597.034634859591</v>
      </c>
      <c r="AN60" s="121">
        <f>Графики!CK60</f>
        <v>47462.904</v>
      </c>
      <c r="AO60" s="121">
        <f>Графики!CM60</f>
        <v>44436.85</v>
      </c>
      <c r="AP60" s="121">
        <f>Графики!CO60</f>
        <v>600.33</v>
      </c>
      <c r="AQ60" s="121">
        <f>Графики!CQ60</f>
        <v>3388.62</v>
      </c>
      <c r="AR60" s="121">
        <f>Графики!CS60</f>
        <v>642.74</v>
      </c>
      <c r="AS60" s="125">
        <f t="shared" si="7"/>
        <v>149238.43735999998</v>
      </c>
      <c r="AT60" s="121">
        <f>Графики!C60</f>
        <v>0</v>
      </c>
      <c r="AU60" s="121">
        <f>Графики!AR60</f>
        <v>149238.43735999998</v>
      </c>
      <c r="AV60" s="125">
        <f t="shared" si="5"/>
        <v>18893.24921221564</v>
      </c>
      <c r="AW60" s="121">
        <f>Графики!BZ60</f>
        <v>18893.24921221564</v>
      </c>
    </row>
    <row r="61" spans="1:49" ht="15" outlineLevel="1">
      <c r="A61" s="124">
        <v>40057</v>
      </c>
      <c r="B61" s="127">
        <f t="shared" si="8"/>
        <v>418502.98002598505</v>
      </c>
      <c r="C61" s="125">
        <f t="shared" si="6"/>
        <v>0</v>
      </c>
      <c r="D61" s="121">
        <f>Графики!E61</f>
        <v>0</v>
      </c>
      <c r="E61" s="125">
        <f t="shared" si="3"/>
        <v>0</v>
      </c>
      <c r="F61" s="121">
        <f>Графики!G61</f>
        <v>0</v>
      </c>
      <c r="G61" s="121">
        <f>Графики!I61</f>
        <v>0</v>
      </c>
      <c r="H61" s="121">
        <f>Графики!K61</f>
        <v>0</v>
      </c>
      <c r="I61" s="121">
        <f>Графики!T61</f>
        <v>0</v>
      </c>
      <c r="J61" s="121">
        <f>Графики!AO61</f>
        <v>0</v>
      </c>
      <c r="K61" s="121">
        <f>Графики!AW61</f>
        <v>0</v>
      </c>
      <c r="L61" s="121">
        <f>Графики!BO61</f>
        <v>0</v>
      </c>
      <c r="M61" s="121">
        <f>Графики!BS61</f>
        <v>0</v>
      </c>
      <c r="N61" s="121">
        <f>Графики!BX61</f>
        <v>0</v>
      </c>
      <c r="O61" s="125">
        <f t="shared" si="4"/>
        <v>265593.5866937288</v>
      </c>
      <c r="P61" s="121">
        <f>Графики!M61</f>
        <v>0</v>
      </c>
      <c r="Q61" s="121">
        <f>Графики!P61</f>
        <v>0</v>
      </c>
      <c r="R61" s="121">
        <f>Графики!R61</f>
        <v>0</v>
      </c>
      <c r="S61" s="121">
        <f>Графики!V61+Графики!W61</f>
        <v>0</v>
      </c>
      <c r="T61" s="121">
        <f>Графики!Y61</f>
        <v>0</v>
      </c>
      <c r="U61" s="121">
        <f>Графики!AA61</f>
        <v>0</v>
      </c>
      <c r="V61" s="121">
        <f>Графики!AC61</f>
        <v>0</v>
      </c>
      <c r="W61" s="121">
        <f>Графики!AE61</f>
        <v>0</v>
      </c>
      <c r="X61" s="121">
        <f>Графики!AG61</f>
        <v>0</v>
      </c>
      <c r="Y61" s="121">
        <f>Графики!AI61</f>
        <v>0</v>
      </c>
      <c r="Z61" s="121">
        <f>Графики!AK61</f>
        <v>0</v>
      </c>
      <c r="AA61" s="121">
        <f>Графики!AM61</f>
        <v>0</v>
      </c>
      <c r="AB61" s="121">
        <f>Графики!AU61</f>
        <v>0</v>
      </c>
      <c r="AC61" s="121">
        <f>Графики!AZ61</f>
        <v>1526.368594804882</v>
      </c>
      <c r="AD61" s="121">
        <f>Графики!BB61</f>
        <v>0</v>
      </c>
      <c r="AE61" s="121">
        <f>Графики!BE61</f>
        <v>0</v>
      </c>
      <c r="AF61" s="121">
        <f>Графики!BH61</f>
        <v>0</v>
      </c>
      <c r="AG61" s="121">
        <f>Графики!BK61</f>
        <v>0</v>
      </c>
      <c r="AH61" s="121">
        <f>Графики!BQ61</f>
        <v>9195.15694117647</v>
      </c>
      <c r="AI61" s="121">
        <f>Графики!BV61</f>
        <v>91363.2169</v>
      </c>
      <c r="AJ61" s="121">
        <f>Графики!CC61</f>
        <v>2832.715325215879</v>
      </c>
      <c r="AK61" s="121">
        <f>Графики!CE61</f>
        <v>58217.58</v>
      </c>
      <c r="AL61" s="121">
        <f>Графики!CG61</f>
        <v>830.169441427824</v>
      </c>
      <c r="AM61" s="121">
        <f>Графики!CI61</f>
        <v>6502.262491103736</v>
      </c>
      <c r="AN61" s="121">
        <f>Графики!CK61</f>
        <v>46790.717000000004</v>
      </c>
      <c r="AO61" s="121">
        <f>Графики!CM61</f>
        <v>43769.44</v>
      </c>
      <c r="AP61" s="121">
        <f>Графики!CO61</f>
        <v>591.7</v>
      </c>
      <c r="AQ61" s="121">
        <f>Графики!CQ61</f>
        <v>3340.63</v>
      </c>
      <c r="AR61" s="121">
        <f>Графики!CS61</f>
        <v>633.63</v>
      </c>
      <c r="AS61" s="125">
        <f t="shared" si="7"/>
        <v>134287.6344</v>
      </c>
      <c r="AT61" s="121">
        <f>Графики!C61</f>
        <v>0</v>
      </c>
      <c r="AU61" s="121">
        <f>Графики!AR61</f>
        <v>134287.6344</v>
      </c>
      <c r="AV61" s="125">
        <f t="shared" si="5"/>
        <v>18621.758932256264</v>
      </c>
      <c r="AW61" s="121">
        <f>Графики!BZ61</f>
        <v>18621.758932256264</v>
      </c>
    </row>
    <row r="62" spans="1:49" ht="15" outlineLevel="1">
      <c r="A62" s="124">
        <v>40087</v>
      </c>
      <c r="B62" s="127">
        <f t="shared" si="8"/>
        <v>380281.2453079006</v>
      </c>
      <c r="C62" s="125">
        <f t="shared" si="6"/>
        <v>0</v>
      </c>
      <c r="D62" s="121">
        <f>Графики!E62</f>
        <v>0</v>
      </c>
      <c r="E62" s="125">
        <f t="shared" si="3"/>
        <v>0</v>
      </c>
      <c r="F62" s="121">
        <f>Графики!G62</f>
        <v>0</v>
      </c>
      <c r="G62" s="121">
        <f>Графики!I62</f>
        <v>0</v>
      </c>
      <c r="H62" s="121">
        <f>Графики!K62</f>
        <v>0</v>
      </c>
      <c r="I62" s="121">
        <f>Графики!T62</f>
        <v>0</v>
      </c>
      <c r="J62" s="121">
        <f>Графики!AO62</f>
        <v>0</v>
      </c>
      <c r="K62" s="121">
        <f>Графики!AW62</f>
        <v>0</v>
      </c>
      <c r="L62" s="121">
        <f>Графики!BO62</f>
        <v>0</v>
      </c>
      <c r="M62" s="121">
        <f>Графики!BS62</f>
        <v>0</v>
      </c>
      <c r="N62" s="121">
        <f>Графики!BX62</f>
        <v>0</v>
      </c>
      <c r="O62" s="125">
        <f t="shared" si="4"/>
        <v>249170.22006654018</v>
      </c>
      <c r="P62" s="121">
        <f>Графики!M62</f>
        <v>0</v>
      </c>
      <c r="Q62" s="121">
        <f>Графики!P62</f>
        <v>0</v>
      </c>
      <c r="R62" s="121">
        <f>Графики!R62</f>
        <v>0</v>
      </c>
      <c r="S62" s="121">
        <f>Графики!V62+Графики!W62</f>
        <v>0</v>
      </c>
      <c r="T62" s="121">
        <f>Графики!Y62</f>
        <v>0</v>
      </c>
      <c r="U62" s="121">
        <f>Графики!AA62</f>
        <v>0</v>
      </c>
      <c r="V62" s="121">
        <f>Графики!AC62</f>
        <v>0</v>
      </c>
      <c r="W62" s="121">
        <f>Графики!AE62</f>
        <v>0</v>
      </c>
      <c r="X62" s="121">
        <f>Графики!AG62</f>
        <v>0</v>
      </c>
      <c r="Y62" s="121">
        <f>Графики!AI62</f>
        <v>0</v>
      </c>
      <c r="Z62" s="121">
        <f>Графики!AK62</f>
        <v>0</v>
      </c>
      <c r="AA62" s="121">
        <f>Графики!AM62</f>
        <v>0</v>
      </c>
      <c r="AB62" s="121">
        <f>Графики!AU62</f>
        <v>0</v>
      </c>
      <c r="AC62" s="121">
        <f>Графики!AZ62</f>
        <v>1153.9427645672122</v>
      </c>
      <c r="AD62" s="121">
        <f>Графики!BB62</f>
        <v>0</v>
      </c>
      <c r="AE62" s="121">
        <f>Графики!BE62</f>
        <v>0</v>
      </c>
      <c r="AF62" s="121">
        <f>Графики!BH62</f>
        <v>0</v>
      </c>
      <c r="AG62" s="121">
        <f>Графики!BK62</f>
        <v>0</v>
      </c>
      <c r="AH62" s="121">
        <f>Графики!BQ62</f>
        <v>0</v>
      </c>
      <c r="AI62" s="121">
        <f>Графики!BV62</f>
        <v>86950.8016</v>
      </c>
      <c r="AJ62" s="121">
        <f>Графики!CC62</f>
        <v>2789.732864583538</v>
      </c>
      <c r="AK62" s="121">
        <f>Графики!CE62</f>
        <v>57329.88</v>
      </c>
      <c r="AL62" s="121">
        <f>Графики!CG62</f>
        <v>817.5124900415178</v>
      </c>
      <c r="AM62" s="121">
        <f>Графики!CI62</f>
        <v>6407.490347347881</v>
      </c>
      <c r="AN62" s="121">
        <f>Графики!CK62</f>
        <v>46118.53</v>
      </c>
      <c r="AO62" s="121">
        <f>Графики!CM62</f>
        <v>43102.08</v>
      </c>
      <c r="AP62" s="121">
        <f>Графики!CO62</f>
        <v>583.08</v>
      </c>
      <c r="AQ62" s="121">
        <f>Графики!CQ62</f>
        <v>3292.64</v>
      </c>
      <c r="AR62" s="121">
        <f>Графики!CS62</f>
        <v>624.53</v>
      </c>
      <c r="AS62" s="125">
        <f t="shared" si="7"/>
        <v>112760.62064000001</v>
      </c>
      <c r="AT62" s="121">
        <f>Графики!C62</f>
        <v>0</v>
      </c>
      <c r="AU62" s="121">
        <f>Графики!AR62</f>
        <v>112760.62064000001</v>
      </c>
      <c r="AV62" s="125">
        <f t="shared" si="5"/>
        <v>18350.40460136046</v>
      </c>
      <c r="AW62" s="121">
        <f>Графики!BZ62</f>
        <v>18350.40460136046</v>
      </c>
    </row>
    <row r="63" spans="1:49" ht="15" outlineLevel="1">
      <c r="A63" s="124">
        <v>40118</v>
      </c>
      <c r="B63" s="127">
        <f t="shared" si="8"/>
        <v>204406.49819453058</v>
      </c>
      <c r="C63" s="125">
        <f t="shared" si="6"/>
        <v>0</v>
      </c>
      <c r="D63" s="121">
        <f>Графики!E63</f>
        <v>0</v>
      </c>
      <c r="E63" s="125">
        <f t="shared" si="3"/>
        <v>0</v>
      </c>
      <c r="F63" s="121">
        <f>Графики!G63</f>
        <v>0</v>
      </c>
      <c r="G63" s="121">
        <f>Графики!I63</f>
        <v>0</v>
      </c>
      <c r="H63" s="121">
        <f>Графики!K63</f>
        <v>0</v>
      </c>
      <c r="I63" s="121">
        <f>Графики!T63</f>
        <v>0</v>
      </c>
      <c r="J63" s="121">
        <f>Графики!AO63</f>
        <v>0</v>
      </c>
      <c r="K63" s="121">
        <f>Графики!AW63</f>
        <v>0</v>
      </c>
      <c r="L63" s="121">
        <f>Графики!BO63</f>
        <v>0</v>
      </c>
      <c r="M63" s="121">
        <f>Графики!BS63</f>
        <v>0</v>
      </c>
      <c r="N63" s="121">
        <f>Графики!BX63</f>
        <v>0</v>
      </c>
      <c r="O63" s="125">
        <f t="shared" si="4"/>
        <v>187997.03837383114</v>
      </c>
      <c r="P63" s="121">
        <f>Графики!M63</f>
        <v>0</v>
      </c>
      <c r="Q63" s="121">
        <f>Графики!P63</f>
        <v>0</v>
      </c>
      <c r="R63" s="121">
        <f>Графики!R63</f>
        <v>0</v>
      </c>
      <c r="S63" s="121">
        <f>Графики!V63+Графики!W63</f>
        <v>0</v>
      </c>
      <c r="T63" s="121">
        <f>Графики!Y63</f>
        <v>0</v>
      </c>
      <c r="U63" s="121">
        <f>Графики!AA63</f>
        <v>0</v>
      </c>
      <c r="V63" s="121">
        <f>Графики!AC63</f>
        <v>0</v>
      </c>
      <c r="W63" s="121">
        <f>Графики!AE63</f>
        <v>0</v>
      </c>
      <c r="X63" s="121">
        <f>Графики!AG63</f>
        <v>0</v>
      </c>
      <c r="Y63" s="121">
        <f>Графики!AI63</f>
        <v>0</v>
      </c>
      <c r="Z63" s="121">
        <f>Графики!AK63</f>
        <v>0</v>
      </c>
      <c r="AA63" s="121">
        <f>Графики!AM63</f>
        <v>0</v>
      </c>
      <c r="AB63" s="121">
        <f>Графики!AU63</f>
        <v>0</v>
      </c>
      <c r="AC63" s="121">
        <f>Графики!AZ63</f>
        <v>0</v>
      </c>
      <c r="AD63" s="121">
        <f>Графики!BB63</f>
        <v>0</v>
      </c>
      <c r="AE63" s="121">
        <f>Графики!BE63</f>
        <v>0</v>
      </c>
      <c r="AF63" s="121">
        <f>Графики!BH63</f>
        <v>0</v>
      </c>
      <c r="AG63" s="121">
        <f>Графики!BK63</f>
        <v>0</v>
      </c>
      <c r="AH63" s="121">
        <f>Графики!BQ63</f>
        <v>0</v>
      </c>
      <c r="AI63" s="121">
        <f>Графики!BV63</f>
        <v>29689.909200000002</v>
      </c>
      <c r="AJ63" s="121">
        <f>Графики!CC63</f>
        <v>2746.7221098339005</v>
      </c>
      <c r="AK63" s="121">
        <f>Графики!CE63</f>
        <v>56442.18</v>
      </c>
      <c r="AL63" s="121">
        <f>Графики!CG63</f>
        <v>804.8532373913232</v>
      </c>
      <c r="AM63" s="121">
        <f>Графики!CI63</f>
        <v>6123.2008266059765</v>
      </c>
      <c r="AN63" s="121">
        <f>Графики!CK63</f>
        <v>45446.343</v>
      </c>
      <c r="AO63" s="121">
        <f>Графики!CM63</f>
        <v>42434.67</v>
      </c>
      <c r="AP63" s="121">
        <f>Графики!CO63</f>
        <v>449.08</v>
      </c>
      <c r="AQ63" s="121">
        <f>Графики!CQ63</f>
        <v>3244.65</v>
      </c>
      <c r="AR63" s="121">
        <f>Графики!CS63</f>
        <v>615.43</v>
      </c>
      <c r="AS63" s="125">
        <f t="shared" si="7"/>
        <v>0</v>
      </c>
      <c r="AT63" s="121">
        <f>Графики!C63</f>
        <v>0</v>
      </c>
      <c r="AU63" s="121">
        <f>Графики!AR63</f>
        <v>0</v>
      </c>
      <c r="AV63" s="125">
        <f t="shared" si="5"/>
        <v>16409.45982069945</v>
      </c>
      <c r="AW63" s="121">
        <f>Графики!BZ63</f>
        <v>16409.45982069945</v>
      </c>
    </row>
    <row r="64" spans="1:49" ht="15" outlineLevel="1">
      <c r="A64" s="124">
        <v>40148</v>
      </c>
      <c r="B64" s="127">
        <f t="shared" si="8"/>
        <v>140892.75769066086</v>
      </c>
      <c r="C64" s="125">
        <f t="shared" si="6"/>
        <v>0</v>
      </c>
      <c r="D64" s="121">
        <f>Графики!E64</f>
        <v>0</v>
      </c>
      <c r="E64" s="125">
        <f t="shared" si="3"/>
        <v>0</v>
      </c>
      <c r="F64" s="121">
        <f>Графики!G64</f>
        <v>0</v>
      </c>
      <c r="G64" s="121">
        <f>Графики!I64</f>
        <v>0</v>
      </c>
      <c r="H64" s="121">
        <f>Графики!K64</f>
        <v>0</v>
      </c>
      <c r="I64" s="121">
        <f>Графики!T64</f>
        <v>0</v>
      </c>
      <c r="J64" s="121">
        <f>Графики!AO64</f>
        <v>0</v>
      </c>
      <c r="K64" s="121">
        <f>Графики!AW64</f>
        <v>0</v>
      </c>
      <c r="L64" s="121">
        <f>Графики!BO64</f>
        <v>0</v>
      </c>
      <c r="M64" s="121">
        <f>Графики!BS64</f>
        <v>0</v>
      </c>
      <c r="N64" s="121">
        <f>Графики!BX64</f>
        <v>0</v>
      </c>
      <c r="O64" s="125">
        <f t="shared" si="4"/>
        <v>140892.75769066086</v>
      </c>
      <c r="P64" s="121">
        <f>Графики!M64</f>
        <v>0</v>
      </c>
      <c r="Q64" s="121">
        <f>Графики!P64</f>
        <v>0</v>
      </c>
      <c r="R64" s="121">
        <f>Графики!R64</f>
        <v>0</v>
      </c>
      <c r="S64" s="121">
        <f>Графики!V64+Графики!W64</f>
        <v>0</v>
      </c>
      <c r="T64" s="121">
        <f>Графики!Y64</f>
        <v>0</v>
      </c>
      <c r="U64" s="121">
        <f>Графики!AA64</f>
        <v>0</v>
      </c>
      <c r="V64" s="121">
        <f>Графики!AC64</f>
        <v>0</v>
      </c>
      <c r="W64" s="121">
        <f>Графики!AE64</f>
        <v>0</v>
      </c>
      <c r="X64" s="121">
        <f>Графики!AG64</f>
        <v>0</v>
      </c>
      <c r="Y64" s="121">
        <f>Графики!AI64</f>
        <v>0</v>
      </c>
      <c r="Z64" s="121">
        <f>Графики!AK64</f>
        <v>0</v>
      </c>
      <c r="AA64" s="121">
        <f>Графики!AM64</f>
        <v>0</v>
      </c>
      <c r="AB64" s="121">
        <f>Графики!AU64</f>
        <v>0</v>
      </c>
      <c r="AC64" s="121">
        <f>Графики!AZ64</f>
        <v>0</v>
      </c>
      <c r="AD64" s="121">
        <f>Графики!BB64</f>
        <v>0</v>
      </c>
      <c r="AE64" s="121">
        <f>Графики!BE64</f>
        <v>0</v>
      </c>
      <c r="AF64" s="121">
        <f>Графики!BH64</f>
        <v>0</v>
      </c>
      <c r="AG64" s="121">
        <f>Графики!BK64</f>
        <v>0</v>
      </c>
      <c r="AH64" s="121">
        <f>Графики!BQ64</f>
        <v>0</v>
      </c>
      <c r="AI64" s="121">
        <f>Графики!BV64</f>
        <v>0</v>
      </c>
      <c r="AJ64" s="121">
        <f>Графики!CC64</f>
        <v>2508.04996324891</v>
      </c>
      <c r="AK64" s="121">
        <f>Графики!CE64</f>
        <v>55238.78</v>
      </c>
      <c r="AL64" s="121">
        <f>Графики!CG64</f>
        <v>703.7817274119471</v>
      </c>
      <c r="AM64" s="121">
        <f>Графики!CI64</f>
        <v>0</v>
      </c>
      <c r="AN64" s="121">
        <f>Графики!CK64</f>
        <v>42414.156</v>
      </c>
      <c r="AO64" s="121">
        <f>Графики!CM64</f>
        <v>36659.54</v>
      </c>
      <c r="AP64" s="121">
        <f>Графики!CO64</f>
        <v>0</v>
      </c>
      <c r="AQ64" s="121">
        <f>Графики!CQ64</f>
        <v>2834.48</v>
      </c>
      <c r="AR64" s="121">
        <f>Графики!CS64</f>
        <v>533.97</v>
      </c>
      <c r="AS64" s="125">
        <f t="shared" si="7"/>
        <v>0</v>
      </c>
      <c r="AT64" s="121">
        <f>Графики!C64</f>
        <v>0</v>
      </c>
      <c r="AU64" s="121">
        <f>Графики!AQ64</f>
        <v>0</v>
      </c>
      <c r="AV64" s="125">
        <f t="shared" si="5"/>
        <v>0</v>
      </c>
      <c r="AW64" s="121">
        <f>Графики!BZ64</f>
        <v>0</v>
      </c>
    </row>
    <row r="66" spans="1:49" ht="15">
      <c r="A66" s="412" t="s">
        <v>114</v>
      </c>
      <c r="B66" s="413"/>
      <c r="C66" s="102">
        <f>SUM(C4:C30)-SUM(C68:C94)</f>
        <v>0</v>
      </c>
      <c r="D66" s="102">
        <f aca="true" t="shared" si="9" ref="D66:AW66">SUM(D4:D30)-SUM(D68:D94)</f>
        <v>0</v>
      </c>
      <c r="E66" s="102">
        <f t="shared" si="9"/>
        <v>3196206.4722448983</v>
      </c>
      <c r="F66" s="102">
        <f t="shared" si="9"/>
        <v>14469.199999999953</v>
      </c>
      <c r="G66" s="102">
        <f t="shared" si="9"/>
        <v>2771.1300000000047</v>
      </c>
      <c r="H66" s="102">
        <f t="shared" si="9"/>
        <v>6441.619999999995</v>
      </c>
      <c r="I66" s="102">
        <f t="shared" si="9"/>
        <v>15421.419999999984</v>
      </c>
      <c r="J66" s="102">
        <f t="shared" si="9"/>
        <v>9478.940000000002</v>
      </c>
      <c r="K66" s="102">
        <f t="shared" si="9"/>
        <v>2060.402244897952</v>
      </c>
      <c r="L66" s="102">
        <f t="shared" si="9"/>
        <v>3092994.76</v>
      </c>
      <c r="M66" s="102">
        <f t="shared" si="9"/>
        <v>25931.679999999993</v>
      </c>
      <c r="N66" s="102">
        <f t="shared" si="9"/>
        <v>26637.320000000007</v>
      </c>
      <c r="O66" s="102">
        <f t="shared" si="9"/>
        <v>872774.1576702762</v>
      </c>
      <c r="P66" s="102">
        <f t="shared" si="9"/>
        <v>76623.3500000001</v>
      </c>
      <c r="Q66" s="102">
        <f t="shared" si="9"/>
        <v>7648.609999999986</v>
      </c>
      <c r="R66" s="102">
        <f t="shared" si="9"/>
        <v>10899.520000000019</v>
      </c>
      <c r="S66" s="102">
        <f t="shared" si="9"/>
        <v>60075.84999999986</v>
      </c>
      <c r="T66" s="102">
        <f t="shared" si="9"/>
        <v>12820.399999999994</v>
      </c>
      <c r="U66" s="102">
        <f t="shared" si="9"/>
        <v>12905.220000000001</v>
      </c>
      <c r="V66" s="102">
        <f t="shared" si="9"/>
        <v>22155.030000000028</v>
      </c>
      <c r="W66" s="102">
        <f t="shared" si="9"/>
        <v>11256.429999999993</v>
      </c>
      <c r="X66" s="102">
        <f t="shared" si="9"/>
        <v>2485.3600000000006</v>
      </c>
      <c r="Y66" s="102">
        <f t="shared" si="9"/>
        <v>7829.460000000006</v>
      </c>
      <c r="Z66" s="102">
        <f t="shared" si="9"/>
        <v>138021.3700000001</v>
      </c>
      <c r="AA66" s="102">
        <f t="shared" si="9"/>
        <v>4390.827611499291</v>
      </c>
      <c r="AB66" s="102">
        <f t="shared" si="9"/>
        <v>3145.58494793476</v>
      </c>
      <c r="AC66" s="102">
        <f t="shared" si="9"/>
        <v>9163.156540894095</v>
      </c>
      <c r="AD66" s="102">
        <f t="shared" si="9"/>
        <v>62363.93977499986</v>
      </c>
      <c r="AE66" s="102">
        <f t="shared" si="9"/>
        <v>5294.210392459965</v>
      </c>
      <c r="AF66" s="102">
        <f t="shared" si="9"/>
        <v>13884.449688297173</v>
      </c>
      <c r="AG66" s="102">
        <f t="shared" si="9"/>
        <v>13592.445397833086</v>
      </c>
      <c r="AH66" s="102">
        <f t="shared" si="9"/>
        <v>14173.357999999993</v>
      </c>
      <c r="AI66" s="102">
        <f t="shared" si="9"/>
        <v>133038.7646000001</v>
      </c>
      <c r="AJ66" s="102">
        <f t="shared" si="9"/>
        <v>15918.119818940108</v>
      </c>
      <c r="AK66" s="102">
        <f t="shared" si="9"/>
        <v>85735.82999999996</v>
      </c>
      <c r="AL66" s="102">
        <f t="shared" si="9"/>
        <v>1222.5730212175658</v>
      </c>
      <c r="AM66" s="102">
        <f t="shared" si="9"/>
        <v>9440.19087619934</v>
      </c>
      <c r="AN66" s="102">
        <f t="shared" si="9"/>
        <v>67628.51699999999</v>
      </c>
      <c r="AO66" s="102">
        <f t="shared" si="9"/>
        <v>64458.36999999988</v>
      </c>
      <c r="AP66" s="102">
        <f t="shared" si="9"/>
        <v>859.0599999999977</v>
      </c>
      <c r="AQ66" s="102">
        <f t="shared" si="9"/>
        <v>4828.3499999999985</v>
      </c>
      <c r="AR66" s="102">
        <f t="shared" si="9"/>
        <v>915.8099999999995</v>
      </c>
      <c r="AS66" s="102">
        <f t="shared" si="9"/>
        <v>307113.62640888477</v>
      </c>
      <c r="AT66" s="102">
        <f t="shared" si="9"/>
        <v>90395.75072888425</v>
      </c>
      <c r="AU66" s="102">
        <f t="shared" si="9"/>
        <v>216717.87568000006</v>
      </c>
      <c r="AV66" s="102">
        <f t="shared" si="9"/>
        <v>27035.64592316636</v>
      </c>
      <c r="AW66" s="102">
        <f t="shared" si="9"/>
        <v>27035.64592316636</v>
      </c>
    </row>
    <row r="68" spans="1:49" ht="15" outlineLevel="1">
      <c r="A68" s="124">
        <v>38322</v>
      </c>
      <c r="B68" s="127">
        <f aca="true" t="shared" si="10" ref="B68:B99">C68+E68+O68+AS68+AV68</f>
        <v>0</v>
      </c>
      <c r="C68" s="125">
        <f aca="true" t="shared" si="11" ref="C68:C90">SUM(D68)</f>
        <v>0</v>
      </c>
      <c r="D68" s="121">
        <f>Графики!F4</f>
        <v>0</v>
      </c>
      <c r="E68" s="125">
        <f>SUM(F68:N68)</f>
        <v>0</v>
      </c>
      <c r="F68" s="121">
        <f>Графики!H4</f>
        <v>0</v>
      </c>
      <c r="G68" s="121">
        <f>Графики!J4</f>
        <v>0</v>
      </c>
      <c r="H68" s="121">
        <f>Графики!L4</f>
        <v>0</v>
      </c>
      <c r="I68" s="121">
        <f>Графики!U4</f>
        <v>0</v>
      </c>
      <c r="J68" s="121">
        <f>Графики!AP4</f>
        <v>0</v>
      </c>
      <c r="K68" s="121">
        <f>Графики!AX4</f>
        <v>0</v>
      </c>
      <c r="L68" s="121">
        <f>Графики!BP4</f>
        <v>0</v>
      </c>
      <c r="M68" s="121">
        <f>Графики!BT4</f>
        <v>0</v>
      </c>
      <c r="N68" s="121">
        <f>Графики!BY4</f>
        <v>0</v>
      </c>
      <c r="O68" s="125">
        <f>SUM(P68:AR68)</f>
        <v>0</v>
      </c>
      <c r="P68" s="121">
        <f>Графики!N4</f>
        <v>0</v>
      </c>
      <c r="Q68" s="121">
        <f>Графики!Q4</f>
        <v>0</v>
      </c>
      <c r="R68" s="121">
        <f>Графики!S4</f>
        <v>0</v>
      </c>
      <c r="S68" s="121">
        <f>Графики!X4</f>
        <v>0</v>
      </c>
      <c r="T68" s="121">
        <f>Графики!Z4</f>
        <v>0</v>
      </c>
      <c r="U68" s="121">
        <f>Графики!AB4</f>
        <v>0</v>
      </c>
      <c r="V68" s="121">
        <f>Графики!AD4</f>
        <v>0</v>
      </c>
      <c r="W68" s="121">
        <f>Графики!AF4</f>
        <v>0</v>
      </c>
      <c r="X68" s="121">
        <f>Графики!AH4</f>
        <v>0</v>
      </c>
      <c r="Y68" s="121">
        <f>Графики!AJ4</f>
        <v>0</v>
      </c>
      <c r="Z68" s="121">
        <f>Графики!AL4</f>
        <v>0</v>
      </c>
      <c r="AA68" s="121">
        <f>Графики!AN4</f>
        <v>0</v>
      </c>
      <c r="AB68" s="121">
        <f>Графики!AV4</f>
        <v>0</v>
      </c>
      <c r="AC68" s="121">
        <f>Графики!BA4</f>
        <v>0</v>
      </c>
      <c r="AD68" s="121">
        <f>Графики!BC4</f>
        <v>0</v>
      </c>
      <c r="AE68" s="121">
        <f>Графики!BF4</f>
        <v>0</v>
      </c>
      <c r="AF68" s="121">
        <f>Графики!BI4</f>
        <v>0</v>
      </c>
      <c r="AG68" s="121">
        <f>Графики!BL4</f>
        <v>0</v>
      </c>
      <c r="AH68" s="121">
        <f>Графики!BR4</f>
        <v>0</v>
      </c>
      <c r="AI68" s="121">
        <f>Графики!BW4</f>
        <v>0</v>
      </c>
      <c r="AJ68" s="121">
        <f>Графики!CD4</f>
        <v>0</v>
      </c>
      <c r="AK68" s="121">
        <f>Графики!CF4</f>
        <v>0</v>
      </c>
      <c r="AL68" s="121">
        <f>Графики!CH4</f>
        <v>0</v>
      </c>
      <c r="AM68" s="121">
        <f>Графики!CJ4</f>
        <v>0</v>
      </c>
      <c r="AN68" s="121">
        <f>Графики!CL4</f>
        <v>0</v>
      </c>
      <c r="AO68" s="121">
        <f>Графики!CN4</f>
        <v>0</v>
      </c>
      <c r="AP68" s="121">
        <f>Графики!CP4</f>
        <v>0</v>
      </c>
      <c r="AQ68" s="121">
        <f>Графики!CR4</f>
        <v>0</v>
      </c>
      <c r="AR68" s="121">
        <f>Графики!CT4</f>
        <v>0</v>
      </c>
      <c r="AS68" s="125">
        <f aca="true" t="shared" si="12" ref="AS68:AS90">SUM(AT68:AU68)</f>
        <v>0</v>
      </c>
      <c r="AT68" s="121">
        <f>Графики!D4</f>
        <v>0</v>
      </c>
      <c r="AU68" s="121">
        <f>Графики!AS4</f>
        <v>0</v>
      </c>
      <c r="AV68" s="125">
        <f>SUM(AW68)</f>
        <v>0</v>
      </c>
      <c r="AW68" s="121">
        <f>Графики!CA4</f>
        <v>0</v>
      </c>
    </row>
    <row r="69" spans="1:49" ht="15" outlineLevel="1">
      <c r="A69" s="124">
        <v>38353</v>
      </c>
      <c r="B69" s="127">
        <f t="shared" si="10"/>
        <v>210176.81</v>
      </c>
      <c r="C69" s="125">
        <f t="shared" si="11"/>
        <v>0</v>
      </c>
      <c r="D69" s="121">
        <f>Графики!F5</f>
        <v>0</v>
      </c>
      <c r="E69" s="125">
        <f aca="true" t="shared" si="13" ref="E69:E128">SUM(F69:N69)</f>
        <v>210176.81</v>
      </c>
      <c r="F69" s="121">
        <f>Графики!H5</f>
        <v>180197.55</v>
      </c>
      <c r="G69" s="121">
        <f>Графики!J5</f>
        <v>29979.26</v>
      </c>
      <c r="H69" s="121">
        <f>Графики!L5</f>
        <v>0</v>
      </c>
      <c r="I69" s="121">
        <f>Графики!U5</f>
        <v>0</v>
      </c>
      <c r="J69" s="121">
        <f>Графики!AP5</f>
        <v>0</v>
      </c>
      <c r="K69" s="121">
        <f>Графики!AX5</f>
        <v>0</v>
      </c>
      <c r="L69" s="121">
        <f>Графики!BP5</f>
        <v>0</v>
      </c>
      <c r="M69" s="121">
        <f>Графики!BT5</f>
        <v>0</v>
      </c>
      <c r="N69" s="121">
        <f>Графики!BY5</f>
        <v>0</v>
      </c>
      <c r="O69" s="125">
        <f aca="true" t="shared" si="14" ref="O69:O128">SUM(P69:AR69)</f>
        <v>0</v>
      </c>
      <c r="P69" s="121">
        <f>Графики!N5</f>
        <v>0</v>
      </c>
      <c r="Q69" s="121">
        <f>Графики!Q5</f>
        <v>0</v>
      </c>
      <c r="R69" s="121">
        <f>Графики!S5</f>
        <v>0</v>
      </c>
      <c r="S69" s="121">
        <f>Графики!X5</f>
        <v>0</v>
      </c>
      <c r="T69" s="121">
        <f>Графики!Z5</f>
        <v>0</v>
      </c>
      <c r="U69" s="121">
        <f>Графики!AB5</f>
        <v>0</v>
      </c>
      <c r="V69" s="121">
        <f>Графики!AD5</f>
        <v>0</v>
      </c>
      <c r="W69" s="121">
        <f>Графики!AF5</f>
        <v>0</v>
      </c>
      <c r="X69" s="121">
        <f>Графики!AH5</f>
        <v>0</v>
      </c>
      <c r="Y69" s="121">
        <f>Графики!AJ5</f>
        <v>0</v>
      </c>
      <c r="Z69" s="121">
        <f>Графики!AL5</f>
        <v>0</v>
      </c>
      <c r="AA69" s="121">
        <f>Графики!AN5</f>
        <v>0</v>
      </c>
      <c r="AB69" s="121">
        <f>Графики!AV5</f>
        <v>0</v>
      </c>
      <c r="AC69" s="121">
        <f>Графики!BA5</f>
        <v>0</v>
      </c>
      <c r="AD69" s="121">
        <f>Графики!BC5</f>
        <v>0</v>
      </c>
      <c r="AE69" s="121">
        <f>Графики!BF5</f>
        <v>0</v>
      </c>
      <c r="AF69" s="121">
        <f>Графики!BI5</f>
        <v>0</v>
      </c>
      <c r="AG69" s="121">
        <f>Графики!BL5</f>
        <v>0</v>
      </c>
      <c r="AH69" s="121">
        <f>Графики!BR5</f>
        <v>0</v>
      </c>
      <c r="AI69" s="121">
        <f>Графики!BW5</f>
        <v>0</v>
      </c>
      <c r="AJ69" s="121">
        <f>Графики!CD5</f>
        <v>0</v>
      </c>
      <c r="AK69" s="121">
        <f>Графики!CF5</f>
        <v>0</v>
      </c>
      <c r="AL69" s="121">
        <f>Графики!CH5</f>
        <v>0</v>
      </c>
      <c r="AM69" s="121">
        <f>Графики!CJ5</f>
        <v>0</v>
      </c>
      <c r="AN69" s="121">
        <f>Графики!CL5</f>
        <v>0</v>
      </c>
      <c r="AO69" s="121">
        <f>Графики!CN5</f>
        <v>0</v>
      </c>
      <c r="AP69" s="121">
        <f>Графики!CP5</f>
        <v>0</v>
      </c>
      <c r="AQ69" s="121">
        <f>Графики!CR5</f>
        <v>0</v>
      </c>
      <c r="AR69" s="121">
        <f>Графики!CT5</f>
        <v>0</v>
      </c>
      <c r="AS69" s="125">
        <f t="shared" si="12"/>
        <v>0</v>
      </c>
      <c r="AT69" s="121">
        <f>Графики!D5</f>
        <v>0</v>
      </c>
      <c r="AU69" s="121">
        <f>Графики!AS5</f>
        <v>0</v>
      </c>
      <c r="AV69" s="125">
        <f aca="true" t="shared" si="15" ref="AV69:AV128">SUM(AW69)</f>
        <v>0</v>
      </c>
      <c r="AW69" s="121">
        <f>Графики!CA5</f>
        <v>0</v>
      </c>
    </row>
    <row r="70" spans="1:49" ht="15" outlineLevel="1">
      <c r="A70" s="124">
        <v>38384</v>
      </c>
      <c r="B70" s="127">
        <f t="shared" si="10"/>
        <v>39429.88</v>
      </c>
      <c r="C70" s="125">
        <f t="shared" si="11"/>
        <v>0</v>
      </c>
      <c r="D70" s="121">
        <f>Графики!F6</f>
        <v>0</v>
      </c>
      <c r="E70" s="125">
        <f t="shared" si="13"/>
        <v>39429.88</v>
      </c>
      <c r="F70" s="121">
        <f>Графики!H6</f>
        <v>39429.88</v>
      </c>
      <c r="G70" s="121">
        <f>Графики!J6</f>
        <v>0</v>
      </c>
      <c r="H70" s="121">
        <f>Графики!L6</f>
        <v>0</v>
      </c>
      <c r="I70" s="121">
        <f>Графики!U6</f>
        <v>0</v>
      </c>
      <c r="J70" s="121">
        <f>Графики!AP6</f>
        <v>0</v>
      </c>
      <c r="K70" s="121">
        <f>Графики!AX6</f>
        <v>0</v>
      </c>
      <c r="L70" s="121">
        <f>Графики!BP6</f>
        <v>0</v>
      </c>
      <c r="M70" s="121">
        <f>Графики!BT6</f>
        <v>0</v>
      </c>
      <c r="N70" s="121">
        <f>Графики!BY6</f>
        <v>0</v>
      </c>
      <c r="O70" s="125">
        <f t="shared" si="14"/>
        <v>0</v>
      </c>
      <c r="P70" s="121">
        <f>Графики!N6</f>
        <v>0</v>
      </c>
      <c r="Q70" s="121">
        <f>Графики!Q6</f>
        <v>0</v>
      </c>
      <c r="R70" s="121">
        <f>Графики!S6</f>
        <v>0</v>
      </c>
      <c r="S70" s="121">
        <f>Графики!X6</f>
        <v>0</v>
      </c>
      <c r="T70" s="121">
        <f>Графики!Z6</f>
        <v>0</v>
      </c>
      <c r="U70" s="121">
        <f>Графики!AB6</f>
        <v>0</v>
      </c>
      <c r="V70" s="121">
        <f>Графики!AD6</f>
        <v>0</v>
      </c>
      <c r="W70" s="121">
        <f>Графики!AF6</f>
        <v>0</v>
      </c>
      <c r="X70" s="121">
        <f>Графики!AH6</f>
        <v>0</v>
      </c>
      <c r="Y70" s="121">
        <f>Графики!AJ6</f>
        <v>0</v>
      </c>
      <c r="Z70" s="121">
        <f>Графики!AL6</f>
        <v>0</v>
      </c>
      <c r="AA70" s="121">
        <f>Графики!AN6</f>
        <v>0</v>
      </c>
      <c r="AB70" s="121">
        <f>Графики!AV6</f>
        <v>0</v>
      </c>
      <c r="AC70" s="121">
        <f>Графики!BA6</f>
        <v>0</v>
      </c>
      <c r="AD70" s="121">
        <f>Графики!BC6</f>
        <v>0</v>
      </c>
      <c r="AE70" s="121">
        <f>Графики!BF6</f>
        <v>0</v>
      </c>
      <c r="AF70" s="121">
        <f>Графики!BI6</f>
        <v>0</v>
      </c>
      <c r="AG70" s="121">
        <f>Графики!BL6</f>
        <v>0</v>
      </c>
      <c r="AH70" s="121">
        <f>Графики!BR6</f>
        <v>0</v>
      </c>
      <c r="AI70" s="121">
        <f>Графики!BW6</f>
        <v>0</v>
      </c>
      <c r="AJ70" s="121">
        <f>Графики!CD6</f>
        <v>0</v>
      </c>
      <c r="AK70" s="121">
        <f>Графики!CF6</f>
        <v>0</v>
      </c>
      <c r="AL70" s="121">
        <f>Графики!CH6</f>
        <v>0</v>
      </c>
      <c r="AM70" s="121">
        <f>Графики!CJ6</f>
        <v>0</v>
      </c>
      <c r="AN70" s="121">
        <f>Графики!CL6</f>
        <v>0</v>
      </c>
      <c r="AO70" s="121">
        <f>Графики!CN6</f>
        <v>0</v>
      </c>
      <c r="AP70" s="121">
        <f>Графики!CP6</f>
        <v>0</v>
      </c>
      <c r="AQ70" s="121">
        <f>Графики!CR6</f>
        <v>0</v>
      </c>
      <c r="AR70" s="121">
        <f>Графики!CT6</f>
        <v>0</v>
      </c>
      <c r="AS70" s="125">
        <f t="shared" si="12"/>
        <v>0</v>
      </c>
      <c r="AT70" s="121">
        <f>Графики!D6</f>
        <v>0</v>
      </c>
      <c r="AU70" s="121">
        <f>Графики!AS6</f>
        <v>0</v>
      </c>
      <c r="AV70" s="125">
        <f t="shared" si="15"/>
        <v>0</v>
      </c>
      <c r="AW70" s="121">
        <f>Графики!CA6</f>
        <v>0</v>
      </c>
    </row>
    <row r="71" spans="1:49" ht="15" outlineLevel="1">
      <c r="A71" s="124">
        <v>38412</v>
      </c>
      <c r="B71" s="127">
        <f t="shared" si="10"/>
        <v>349907.13</v>
      </c>
      <c r="C71" s="125">
        <f t="shared" si="11"/>
        <v>329234.46</v>
      </c>
      <c r="D71" s="121">
        <f>Графики!F7</f>
        <v>329234.46</v>
      </c>
      <c r="E71" s="125">
        <f t="shared" si="13"/>
        <v>20672.67</v>
      </c>
      <c r="F71" s="121">
        <f>Графики!H7</f>
        <v>20672.67</v>
      </c>
      <c r="G71" s="121">
        <f>Графики!J7</f>
        <v>0</v>
      </c>
      <c r="H71" s="121">
        <f>Графики!L7</f>
        <v>0</v>
      </c>
      <c r="I71" s="121">
        <f>Графики!U7</f>
        <v>0</v>
      </c>
      <c r="J71" s="121">
        <f>Графики!AP7</f>
        <v>0</v>
      </c>
      <c r="K71" s="121">
        <f>Графики!AX7</f>
        <v>0</v>
      </c>
      <c r="L71" s="121">
        <f>Графики!BP7</f>
        <v>0</v>
      </c>
      <c r="M71" s="121">
        <f>Графики!BT7</f>
        <v>0</v>
      </c>
      <c r="N71" s="121">
        <f>Графики!BY7</f>
        <v>0</v>
      </c>
      <c r="O71" s="125">
        <f t="shared" si="14"/>
        <v>0</v>
      </c>
      <c r="P71" s="121">
        <f>Графики!N7</f>
        <v>0</v>
      </c>
      <c r="Q71" s="121">
        <f>Графики!Q7</f>
        <v>0</v>
      </c>
      <c r="R71" s="121">
        <f>Графики!S7</f>
        <v>0</v>
      </c>
      <c r="S71" s="121">
        <f>Графики!X7</f>
        <v>0</v>
      </c>
      <c r="T71" s="121">
        <f>Графики!Z7</f>
        <v>0</v>
      </c>
      <c r="U71" s="121">
        <f>Графики!AB7</f>
        <v>0</v>
      </c>
      <c r="V71" s="121">
        <f>Графики!AD7</f>
        <v>0</v>
      </c>
      <c r="W71" s="121">
        <f>Графики!AF7</f>
        <v>0</v>
      </c>
      <c r="X71" s="121">
        <f>Графики!AH7</f>
        <v>0</v>
      </c>
      <c r="Y71" s="121">
        <f>Графики!AJ7</f>
        <v>0</v>
      </c>
      <c r="Z71" s="121">
        <f>Графики!AL7</f>
        <v>0</v>
      </c>
      <c r="AA71" s="121">
        <f>Графики!AN7</f>
        <v>0</v>
      </c>
      <c r="AB71" s="121">
        <f>Графики!AV7</f>
        <v>0</v>
      </c>
      <c r="AC71" s="121">
        <f>Графики!BA7</f>
        <v>0</v>
      </c>
      <c r="AD71" s="121">
        <f>Графики!BC7</f>
        <v>0</v>
      </c>
      <c r="AE71" s="121">
        <f>Графики!BF7</f>
        <v>0</v>
      </c>
      <c r="AF71" s="121">
        <f>Графики!BI7</f>
        <v>0</v>
      </c>
      <c r="AG71" s="121">
        <f>Графики!BL7</f>
        <v>0</v>
      </c>
      <c r="AH71" s="121">
        <f>Графики!BR7</f>
        <v>0</v>
      </c>
      <c r="AI71" s="121">
        <f>Графики!BW7</f>
        <v>0</v>
      </c>
      <c r="AJ71" s="121">
        <f>Графики!CD7</f>
        <v>0</v>
      </c>
      <c r="AK71" s="121">
        <f>Графики!CF7</f>
        <v>0</v>
      </c>
      <c r="AL71" s="121">
        <f>Графики!CH7</f>
        <v>0</v>
      </c>
      <c r="AM71" s="121">
        <f>Графики!CJ7</f>
        <v>0</v>
      </c>
      <c r="AN71" s="121">
        <f>Графики!CL7</f>
        <v>0</v>
      </c>
      <c r="AO71" s="121">
        <f>Графики!CN7</f>
        <v>0</v>
      </c>
      <c r="AP71" s="121">
        <f>Графики!CP7</f>
        <v>0</v>
      </c>
      <c r="AQ71" s="121">
        <f>Графики!CR7</f>
        <v>0</v>
      </c>
      <c r="AR71" s="121">
        <f>Графики!CT7</f>
        <v>0</v>
      </c>
      <c r="AS71" s="125">
        <f t="shared" si="12"/>
        <v>0</v>
      </c>
      <c r="AT71" s="121">
        <f>Графики!D7</f>
        <v>0</v>
      </c>
      <c r="AU71" s="121">
        <f>Графики!AS7</f>
        <v>0</v>
      </c>
      <c r="AV71" s="125">
        <f t="shared" si="15"/>
        <v>0</v>
      </c>
      <c r="AW71" s="121">
        <f>Графики!CA7</f>
        <v>0</v>
      </c>
    </row>
    <row r="72" spans="1:49" ht="15" outlineLevel="1">
      <c r="A72" s="124">
        <v>38443</v>
      </c>
      <c r="B72" s="127">
        <f t="shared" si="10"/>
        <v>1498140.04</v>
      </c>
      <c r="C72" s="125">
        <f t="shared" si="11"/>
        <v>329234.46</v>
      </c>
      <c r="D72" s="121">
        <f>Графики!F8</f>
        <v>329234.46</v>
      </c>
      <c r="E72" s="125">
        <f t="shared" si="13"/>
        <v>96293.85</v>
      </c>
      <c r="F72" s="121">
        <f>Графики!H8</f>
        <v>20415.73</v>
      </c>
      <c r="G72" s="121">
        <f>Графики!J8</f>
        <v>13410.1</v>
      </c>
      <c r="H72" s="121">
        <f>Графики!L8</f>
        <v>62468.02</v>
      </c>
      <c r="I72" s="121">
        <f>Графики!U8</f>
        <v>0</v>
      </c>
      <c r="J72" s="121">
        <f>Графики!AP8</f>
        <v>0</v>
      </c>
      <c r="K72" s="121">
        <f>Графики!AX8</f>
        <v>0</v>
      </c>
      <c r="L72" s="121">
        <f>Графики!BP8</f>
        <v>0</v>
      </c>
      <c r="M72" s="121">
        <f>Графики!BT8</f>
        <v>0</v>
      </c>
      <c r="N72" s="121">
        <f>Графики!BY8</f>
        <v>0</v>
      </c>
      <c r="O72" s="125">
        <f t="shared" si="14"/>
        <v>0</v>
      </c>
      <c r="P72" s="121">
        <f>Графики!N8</f>
        <v>0</v>
      </c>
      <c r="Q72" s="121">
        <f>Графики!Q8</f>
        <v>0</v>
      </c>
      <c r="R72" s="121">
        <f>Графики!S8</f>
        <v>0</v>
      </c>
      <c r="S72" s="121">
        <f>Графики!X8</f>
        <v>0</v>
      </c>
      <c r="T72" s="121">
        <f>Графики!Z8</f>
        <v>0</v>
      </c>
      <c r="U72" s="121">
        <f>Графики!AB8</f>
        <v>0</v>
      </c>
      <c r="V72" s="121">
        <f>Графики!AD8</f>
        <v>0</v>
      </c>
      <c r="W72" s="121">
        <f>Графики!AF8</f>
        <v>0</v>
      </c>
      <c r="X72" s="121">
        <f>Графики!AH8</f>
        <v>0</v>
      </c>
      <c r="Y72" s="121">
        <f>Графики!AJ8</f>
        <v>0</v>
      </c>
      <c r="Z72" s="121">
        <f>Графики!AL8</f>
        <v>0</v>
      </c>
      <c r="AA72" s="121">
        <f>Графики!AN8</f>
        <v>0</v>
      </c>
      <c r="AB72" s="121">
        <f>Графики!AV8</f>
        <v>0</v>
      </c>
      <c r="AC72" s="121">
        <f>Графики!BA8</f>
        <v>0</v>
      </c>
      <c r="AD72" s="121">
        <f>Графики!BC8</f>
        <v>0</v>
      </c>
      <c r="AE72" s="121">
        <f>Графики!BF8</f>
        <v>0</v>
      </c>
      <c r="AF72" s="121">
        <f>Графики!BI8</f>
        <v>0</v>
      </c>
      <c r="AG72" s="121">
        <f>Графики!BL8</f>
        <v>0</v>
      </c>
      <c r="AH72" s="121">
        <f>Графики!BR8</f>
        <v>0</v>
      </c>
      <c r="AI72" s="121">
        <f>Графики!BW8</f>
        <v>0</v>
      </c>
      <c r="AJ72" s="121">
        <f>Графики!CD8</f>
        <v>0</v>
      </c>
      <c r="AK72" s="121">
        <f>Графики!CF8</f>
        <v>0</v>
      </c>
      <c r="AL72" s="121">
        <f>Графики!CH8</f>
        <v>0</v>
      </c>
      <c r="AM72" s="121">
        <f>Графики!CJ8</f>
        <v>0</v>
      </c>
      <c r="AN72" s="121">
        <f>Графики!CL8</f>
        <v>0</v>
      </c>
      <c r="AO72" s="121">
        <f>Графики!CN8</f>
        <v>0</v>
      </c>
      <c r="AP72" s="121">
        <f>Графики!CP8</f>
        <v>0</v>
      </c>
      <c r="AQ72" s="121">
        <f>Графики!CR8</f>
        <v>0</v>
      </c>
      <c r="AR72" s="121">
        <f>Графики!CT8</f>
        <v>0</v>
      </c>
      <c r="AS72" s="125">
        <f t="shared" si="12"/>
        <v>1072611.73</v>
      </c>
      <c r="AT72" s="121">
        <f>Графики!D8</f>
        <v>1072611.73</v>
      </c>
      <c r="AU72" s="121">
        <f>Графики!AS8</f>
        <v>0</v>
      </c>
      <c r="AV72" s="125">
        <f t="shared" si="15"/>
        <v>0</v>
      </c>
      <c r="AW72" s="121">
        <f>Графики!CA8</f>
        <v>0</v>
      </c>
    </row>
    <row r="73" spans="1:49" ht="15" outlineLevel="1">
      <c r="A73" s="124">
        <v>38473</v>
      </c>
      <c r="B73" s="127">
        <f t="shared" si="10"/>
        <v>206812.59999999998</v>
      </c>
      <c r="C73" s="125">
        <f t="shared" si="11"/>
        <v>76271.51</v>
      </c>
      <c r="D73" s="121">
        <f>Графики!F9</f>
        <v>76271.51</v>
      </c>
      <c r="E73" s="125">
        <f t="shared" si="13"/>
        <v>27048.95</v>
      </c>
      <c r="F73" s="121">
        <f>Графики!H9</f>
        <v>19351.23</v>
      </c>
      <c r="G73" s="121">
        <f>Графики!J9</f>
        <v>7697.72</v>
      </c>
      <c r="H73" s="121">
        <f>Графики!L9</f>
        <v>0</v>
      </c>
      <c r="I73" s="121">
        <f>Графики!U9</f>
        <v>0</v>
      </c>
      <c r="J73" s="121">
        <f>Графики!AP9</f>
        <v>0</v>
      </c>
      <c r="K73" s="121">
        <f>Графики!AX9</f>
        <v>0</v>
      </c>
      <c r="L73" s="121">
        <f>Графики!BP9</f>
        <v>0</v>
      </c>
      <c r="M73" s="121">
        <f>Графики!BT9</f>
        <v>0</v>
      </c>
      <c r="N73" s="121">
        <f>Графики!BY9</f>
        <v>0</v>
      </c>
      <c r="O73" s="125">
        <f t="shared" si="14"/>
        <v>0</v>
      </c>
      <c r="P73" s="121">
        <f>Графики!N9</f>
        <v>0</v>
      </c>
      <c r="Q73" s="121">
        <f>Графики!Q9</f>
        <v>0</v>
      </c>
      <c r="R73" s="121">
        <f>Графики!S9</f>
        <v>0</v>
      </c>
      <c r="S73" s="121">
        <f>Графики!X9</f>
        <v>0</v>
      </c>
      <c r="T73" s="121">
        <f>Графики!Z9</f>
        <v>0</v>
      </c>
      <c r="U73" s="121">
        <f>Графики!AB9</f>
        <v>0</v>
      </c>
      <c r="V73" s="121">
        <f>Графики!AD9</f>
        <v>0</v>
      </c>
      <c r="W73" s="121">
        <f>Графики!AF9</f>
        <v>0</v>
      </c>
      <c r="X73" s="121">
        <f>Графики!AH9</f>
        <v>0</v>
      </c>
      <c r="Y73" s="121">
        <f>Графики!AJ9</f>
        <v>0</v>
      </c>
      <c r="Z73" s="121">
        <f>Графики!AL9</f>
        <v>0</v>
      </c>
      <c r="AA73" s="121">
        <f>Графики!AN9</f>
        <v>0</v>
      </c>
      <c r="AB73" s="121">
        <f>Графики!AV9</f>
        <v>0</v>
      </c>
      <c r="AC73" s="121">
        <f>Графики!BA9</f>
        <v>0</v>
      </c>
      <c r="AD73" s="121">
        <f>Графики!BC9</f>
        <v>0</v>
      </c>
      <c r="AE73" s="121">
        <f>Графики!BF9</f>
        <v>0</v>
      </c>
      <c r="AF73" s="121">
        <f>Графики!BI9</f>
        <v>0</v>
      </c>
      <c r="AG73" s="121">
        <f>Графики!BL9</f>
        <v>0</v>
      </c>
      <c r="AH73" s="121">
        <f>Графики!BR9</f>
        <v>0</v>
      </c>
      <c r="AI73" s="121">
        <f>Графики!BW9</f>
        <v>0</v>
      </c>
      <c r="AJ73" s="121">
        <f>Графики!CD9</f>
        <v>0</v>
      </c>
      <c r="AK73" s="121">
        <f>Графики!CF9</f>
        <v>0</v>
      </c>
      <c r="AL73" s="121">
        <f>Графики!CH9</f>
        <v>0</v>
      </c>
      <c r="AM73" s="121">
        <f>Графики!CJ9</f>
        <v>0</v>
      </c>
      <c r="AN73" s="121">
        <f>Графики!CL9</f>
        <v>0</v>
      </c>
      <c r="AO73" s="121">
        <f>Графики!CN9</f>
        <v>0</v>
      </c>
      <c r="AP73" s="121">
        <f>Графики!CP9</f>
        <v>0</v>
      </c>
      <c r="AQ73" s="121">
        <f>Графики!CR9</f>
        <v>0</v>
      </c>
      <c r="AR73" s="121">
        <f>Графики!CT9</f>
        <v>0</v>
      </c>
      <c r="AS73" s="125">
        <f t="shared" si="12"/>
        <v>103492.14</v>
      </c>
      <c r="AT73" s="121">
        <f>Графики!D9</f>
        <v>103492.14</v>
      </c>
      <c r="AU73" s="121">
        <f>Графики!AS9</f>
        <v>0</v>
      </c>
      <c r="AV73" s="125">
        <f t="shared" si="15"/>
        <v>0</v>
      </c>
      <c r="AW73" s="121">
        <f>Графики!CA9</f>
        <v>0</v>
      </c>
    </row>
    <row r="74" spans="1:49" ht="15" outlineLevel="1">
      <c r="A74" s="124">
        <v>38504</v>
      </c>
      <c r="B74" s="127">
        <f t="shared" si="10"/>
        <v>128737.74</v>
      </c>
      <c r="C74" s="125">
        <f t="shared" si="11"/>
        <v>0</v>
      </c>
      <c r="D74" s="121">
        <f>Графики!F10</f>
        <v>0</v>
      </c>
      <c r="E74" s="125">
        <f t="shared" si="13"/>
        <v>19118.74</v>
      </c>
      <c r="F74" s="121">
        <f>Графики!H10</f>
        <v>19118.74</v>
      </c>
      <c r="G74" s="121">
        <f>Графики!J10</f>
        <v>0</v>
      </c>
      <c r="H74" s="121">
        <f>Графики!L10</f>
        <v>0</v>
      </c>
      <c r="I74" s="121">
        <f>Графики!U10</f>
        <v>0</v>
      </c>
      <c r="J74" s="121">
        <f>Графики!AP10</f>
        <v>0</v>
      </c>
      <c r="K74" s="121">
        <f>Графики!AX10</f>
        <v>0</v>
      </c>
      <c r="L74" s="121">
        <f>Графики!BP10</f>
        <v>0</v>
      </c>
      <c r="M74" s="121">
        <f>Графики!BT10</f>
        <v>0</v>
      </c>
      <c r="N74" s="121">
        <f>Графики!BY10</f>
        <v>0</v>
      </c>
      <c r="O74" s="125">
        <f t="shared" si="14"/>
        <v>0</v>
      </c>
      <c r="P74" s="121">
        <f>Графики!N10</f>
        <v>0</v>
      </c>
      <c r="Q74" s="121">
        <f>Графики!Q10</f>
        <v>0</v>
      </c>
      <c r="R74" s="121">
        <f>Графики!S10</f>
        <v>0</v>
      </c>
      <c r="S74" s="121">
        <f>Графики!X10</f>
        <v>0</v>
      </c>
      <c r="T74" s="121">
        <f>Графики!Z10</f>
        <v>0</v>
      </c>
      <c r="U74" s="121">
        <f>Графики!AB10</f>
        <v>0</v>
      </c>
      <c r="V74" s="121">
        <f>Графики!AD10</f>
        <v>0</v>
      </c>
      <c r="W74" s="121">
        <f>Графики!AF10</f>
        <v>0</v>
      </c>
      <c r="X74" s="121">
        <f>Графики!AH10</f>
        <v>0</v>
      </c>
      <c r="Y74" s="121">
        <f>Графики!AJ10</f>
        <v>0</v>
      </c>
      <c r="Z74" s="121">
        <f>Графики!AL10</f>
        <v>0</v>
      </c>
      <c r="AA74" s="121">
        <f>Графики!AN10</f>
        <v>0</v>
      </c>
      <c r="AB74" s="121">
        <f>Графики!AV10</f>
        <v>0</v>
      </c>
      <c r="AC74" s="121">
        <f>Графики!BA10</f>
        <v>0</v>
      </c>
      <c r="AD74" s="121">
        <f>Графики!BC10</f>
        <v>0</v>
      </c>
      <c r="AE74" s="121">
        <f>Графики!BF10</f>
        <v>0</v>
      </c>
      <c r="AF74" s="121">
        <f>Графики!BI10</f>
        <v>0</v>
      </c>
      <c r="AG74" s="121">
        <f>Графики!BL10</f>
        <v>0</v>
      </c>
      <c r="AH74" s="121">
        <f>Графики!BR10</f>
        <v>0</v>
      </c>
      <c r="AI74" s="121">
        <f>Графики!BW10</f>
        <v>0</v>
      </c>
      <c r="AJ74" s="121">
        <f>Графики!CD10</f>
        <v>0</v>
      </c>
      <c r="AK74" s="121">
        <f>Графики!CF10</f>
        <v>0</v>
      </c>
      <c r="AL74" s="121">
        <f>Графики!CH10</f>
        <v>0</v>
      </c>
      <c r="AM74" s="121">
        <f>Графики!CJ10</f>
        <v>0</v>
      </c>
      <c r="AN74" s="121">
        <f>Графики!CL10</f>
        <v>0</v>
      </c>
      <c r="AO74" s="121">
        <f>Графики!CN10</f>
        <v>0</v>
      </c>
      <c r="AP74" s="121">
        <f>Графики!CP10</f>
        <v>0</v>
      </c>
      <c r="AQ74" s="121">
        <f>Графики!CR10</f>
        <v>0</v>
      </c>
      <c r="AR74" s="121">
        <f>Графики!CT10</f>
        <v>0</v>
      </c>
      <c r="AS74" s="125">
        <f t="shared" si="12"/>
        <v>109619</v>
      </c>
      <c r="AT74" s="121">
        <f>Графики!D10</f>
        <v>109619</v>
      </c>
      <c r="AU74" s="121">
        <f>Графики!AS10</f>
        <v>0</v>
      </c>
      <c r="AV74" s="125">
        <f t="shared" si="15"/>
        <v>0</v>
      </c>
      <c r="AW74" s="121">
        <f>Графики!CA10</f>
        <v>0</v>
      </c>
    </row>
    <row r="75" spans="1:49" ht="15" outlineLevel="1">
      <c r="A75" s="124">
        <v>38534</v>
      </c>
      <c r="B75" s="127">
        <f t="shared" si="10"/>
        <v>-819844.16</v>
      </c>
      <c r="C75" s="125">
        <f t="shared" si="11"/>
        <v>0</v>
      </c>
      <c r="D75" s="121">
        <f>Графики!F11</f>
        <v>0</v>
      </c>
      <c r="E75" s="125">
        <f t="shared" si="13"/>
        <v>22131.14</v>
      </c>
      <c r="F75" s="121">
        <f>Графики!H11</f>
        <v>18886.26</v>
      </c>
      <c r="G75" s="121">
        <f>Графики!J11</f>
        <v>3244.88</v>
      </c>
      <c r="H75" s="121">
        <f>Графики!L11</f>
        <v>0</v>
      </c>
      <c r="I75" s="121">
        <f>Графики!U11</f>
        <v>0</v>
      </c>
      <c r="J75" s="121">
        <f>Графики!AP11</f>
        <v>0</v>
      </c>
      <c r="K75" s="121">
        <f>Графики!AX11</f>
        <v>0</v>
      </c>
      <c r="L75" s="121">
        <f>Графики!BP11</f>
        <v>0</v>
      </c>
      <c r="M75" s="121">
        <f>Графики!BT11</f>
        <v>0</v>
      </c>
      <c r="N75" s="121">
        <f>Графики!BY11</f>
        <v>0</v>
      </c>
      <c r="O75" s="125">
        <f t="shared" si="14"/>
        <v>0</v>
      </c>
      <c r="P75" s="121">
        <f>Графики!N11</f>
        <v>0</v>
      </c>
      <c r="Q75" s="121">
        <f>Графики!Q11</f>
        <v>0</v>
      </c>
      <c r="R75" s="121">
        <f>Графики!S11</f>
        <v>0</v>
      </c>
      <c r="S75" s="121">
        <f>Графики!X11</f>
        <v>0</v>
      </c>
      <c r="T75" s="121">
        <f>Графики!Z11</f>
        <v>0</v>
      </c>
      <c r="U75" s="121">
        <f>Графики!AB11</f>
        <v>0</v>
      </c>
      <c r="V75" s="121">
        <f>Графики!AD11</f>
        <v>0</v>
      </c>
      <c r="W75" s="121">
        <f>Графики!AF11</f>
        <v>0</v>
      </c>
      <c r="X75" s="121">
        <f>Графики!AH11</f>
        <v>0</v>
      </c>
      <c r="Y75" s="121">
        <f>Графики!AJ11</f>
        <v>0</v>
      </c>
      <c r="Z75" s="121">
        <f>Графики!AL11</f>
        <v>0</v>
      </c>
      <c r="AA75" s="121">
        <f>Графики!AN11</f>
        <v>0</v>
      </c>
      <c r="AB75" s="121">
        <f>Графики!AV11</f>
        <v>0</v>
      </c>
      <c r="AC75" s="121">
        <f>Графики!BA11</f>
        <v>0</v>
      </c>
      <c r="AD75" s="121">
        <f>Графики!BC11</f>
        <v>0</v>
      </c>
      <c r="AE75" s="121">
        <f>Графики!BF11</f>
        <v>0</v>
      </c>
      <c r="AF75" s="121">
        <f>Графики!BI11</f>
        <v>0</v>
      </c>
      <c r="AG75" s="121">
        <f>Графики!BL11</f>
        <v>0</v>
      </c>
      <c r="AH75" s="121">
        <f>Графики!BR11</f>
        <v>0</v>
      </c>
      <c r="AI75" s="121">
        <f>Графики!BW11</f>
        <v>0</v>
      </c>
      <c r="AJ75" s="121">
        <f>Графики!CD11</f>
        <v>0</v>
      </c>
      <c r="AK75" s="121">
        <f>Графики!CF11</f>
        <v>0</v>
      </c>
      <c r="AL75" s="121">
        <f>Графики!CH11</f>
        <v>0</v>
      </c>
      <c r="AM75" s="121">
        <f>Графики!CJ11</f>
        <v>0</v>
      </c>
      <c r="AN75" s="121">
        <f>Графики!CL11</f>
        <v>0</v>
      </c>
      <c r="AO75" s="121">
        <f>Графики!CN11</f>
        <v>0</v>
      </c>
      <c r="AP75" s="121">
        <f>Графики!CP11</f>
        <v>0</v>
      </c>
      <c r="AQ75" s="121">
        <f>Графики!CR11</f>
        <v>0</v>
      </c>
      <c r="AR75" s="121">
        <f>Графики!CT11</f>
        <v>0</v>
      </c>
      <c r="AS75" s="125">
        <f t="shared" si="12"/>
        <v>-841975.3</v>
      </c>
      <c r="AT75" s="121">
        <f>Графики!D11</f>
        <v>-841975.3</v>
      </c>
      <c r="AU75" s="121">
        <f>Графики!AS11</f>
        <v>0</v>
      </c>
      <c r="AV75" s="125">
        <f t="shared" si="15"/>
        <v>0</v>
      </c>
      <c r="AW75" s="121">
        <f>Графики!CA11</f>
        <v>0</v>
      </c>
    </row>
    <row r="76" spans="1:49" ht="15" outlineLevel="1">
      <c r="A76" s="124">
        <v>38565</v>
      </c>
      <c r="B76" s="127">
        <f t="shared" si="10"/>
        <v>295658.19</v>
      </c>
      <c r="C76" s="125">
        <f t="shared" si="11"/>
        <v>0</v>
      </c>
      <c r="D76" s="121">
        <f>Графики!F12</f>
        <v>0</v>
      </c>
      <c r="E76" s="125">
        <f t="shared" si="13"/>
        <v>48178.41</v>
      </c>
      <c r="F76" s="121">
        <f>Графики!H12</f>
        <v>18653.79</v>
      </c>
      <c r="G76" s="121">
        <f>Графики!J12</f>
        <v>3559.9</v>
      </c>
      <c r="H76" s="121">
        <f>Графики!L12</f>
        <v>25964.72</v>
      </c>
      <c r="I76" s="121">
        <f>Графики!U12</f>
        <v>0</v>
      </c>
      <c r="J76" s="121">
        <f>Графики!AP12</f>
        <v>0</v>
      </c>
      <c r="K76" s="121">
        <f>Графики!AX12</f>
        <v>0</v>
      </c>
      <c r="L76" s="121">
        <f>Графики!BP12</f>
        <v>0</v>
      </c>
      <c r="M76" s="121">
        <f>Графики!BT12</f>
        <v>0</v>
      </c>
      <c r="N76" s="121">
        <f>Графики!BY12</f>
        <v>0</v>
      </c>
      <c r="O76" s="125">
        <f t="shared" si="14"/>
        <v>129923.78</v>
      </c>
      <c r="P76" s="121">
        <f>Графики!N12</f>
        <v>129923.78</v>
      </c>
      <c r="Q76" s="121">
        <f>Графики!Q12</f>
        <v>0</v>
      </c>
      <c r="R76" s="121">
        <f>Графики!S12</f>
        <v>0</v>
      </c>
      <c r="S76" s="121">
        <f>Графики!X12</f>
        <v>0</v>
      </c>
      <c r="T76" s="121">
        <f>Графики!Z12</f>
        <v>0</v>
      </c>
      <c r="U76" s="121">
        <f>Графики!AB12</f>
        <v>0</v>
      </c>
      <c r="V76" s="121">
        <f>Графики!AD12</f>
        <v>0</v>
      </c>
      <c r="W76" s="121">
        <f>Графики!AF12</f>
        <v>0</v>
      </c>
      <c r="X76" s="121">
        <f>Графики!AH12</f>
        <v>0</v>
      </c>
      <c r="Y76" s="121">
        <f>Графики!AJ12</f>
        <v>0</v>
      </c>
      <c r="Z76" s="121">
        <f>Графики!AL12</f>
        <v>0</v>
      </c>
      <c r="AA76" s="121">
        <f>Графики!AN12</f>
        <v>0</v>
      </c>
      <c r="AB76" s="121">
        <f>Графики!AV12</f>
        <v>0</v>
      </c>
      <c r="AC76" s="121">
        <f>Графики!BA12</f>
        <v>0</v>
      </c>
      <c r="AD76" s="121">
        <f>Графики!BC12</f>
        <v>0</v>
      </c>
      <c r="AE76" s="121">
        <f>Графики!BF12</f>
        <v>0</v>
      </c>
      <c r="AF76" s="121">
        <f>Графики!BI12</f>
        <v>0</v>
      </c>
      <c r="AG76" s="121">
        <f>Графики!BL12</f>
        <v>0</v>
      </c>
      <c r="AH76" s="121">
        <f>Графики!BR12</f>
        <v>0</v>
      </c>
      <c r="AI76" s="121">
        <f>Графики!BW12</f>
        <v>0</v>
      </c>
      <c r="AJ76" s="121">
        <f>Графики!CD12</f>
        <v>0</v>
      </c>
      <c r="AK76" s="121">
        <f>Графики!CF12</f>
        <v>0</v>
      </c>
      <c r="AL76" s="121">
        <f>Графики!CH12</f>
        <v>0</v>
      </c>
      <c r="AM76" s="121">
        <f>Графики!CJ12</f>
        <v>0</v>
      </c>
      <c r="AN76" s="121">
        <f>Графики!CL12</f>
        <v>0</v>
      </c>
      <c r="AO76" s="121">
        <f>Графики!CN12</f>
        <v>0</v>
      </c>
      <c r="AP76" s="121">
        <f>Графики!CP12</f>
        <v>0</v>
      </c>
      <c r="AQ76" s="121">
        <f>Графики!CR12</f>
        <v>0</v>
      </c>
      <c r="AR76" s="121">
        <f>Графики!CT12</f>
        <v>0</v>
      </c>
      <c r="AS76" s="125">
        <f t="shared" si="12"/>
        <v>117556</v>
      </c>
      <c r="AT76" s="121">
        <f>Графики!D12</f>
        <v>117556</v>
      </c>
      <c r="AU76" s="121">
        <f>Графики!AS12</f>
        <v>0</v>
      </c>
      <c r="AV76" s="125">
        <f t="shared" si="15"/>
        <v>0</v>
      </c>
      <c r="AW76" s="121">
        <f>Графики!CA12</f>
        <v>0</v>
      </c>
    </row>
    <row r="77" spans="1:49" ht="15" outlineLevel="1">
      <c r="A77" s="124">
        <v>38596</v>
      </c>
      <c r="B77" s="127">
        <f t="shared" si="10"/>
        <v>287906.74</v>
      </c>
      <c r="C77" s="125">
        <f t="shared" si="11"/>
        <v>-156946.23</v>
      </c>
      <c r="D77" s="121">
        <f>Графики!F13</f>
        <v>-156946.23</v>
      </c>
      <c r="E77" s="125">
        <f t="shared" si="13"/>
        <v>30359.04</v>
      </c>
      <c r="F77" s="121">
        <f>Графики!H13</f>
        <v>18421.31</v>
      </c>
      <c r="G77" s="121">
        <f>Графики!J13</f>
        <v>3516.07</v>
      </c>
      <c r="H77" s="121">
        <f>Графики!L13</f>
        <v>8421.66</v>
      </c>
      <c r="I77" s="121">
        <f>Графики!U13</f>
        <v>0</v>
      </c>
      <c r="J77" s="121">
        <f>Графики!AP13</f>
        <v>0</v>
      </c>
      <c r="K77" s="121">
        <f>Графики!AX13</f>
        <v>0</v>
      </c>
      <c r="L77" s="121">
        <f>Графики!BP13</f>
        <v>0</v>
      </c>
      <c r="M77" s="121">
        <f>Графики!BT13</f>
        <v>0</v>
      </c>
      <c r="N77" s="121">
        <f>Графики!BY13</f>
        <v>0</v>
      </c>
      <c r="O77" s="125">
        <f t="shared" si="14"/>
        <v>308723.94</v>
      </c>
      <c r="P77" s="121">
        <f>Графики!N13</f>
        <v>90597.78</v>
      </c>
      <c r="Q77" s="121">
        <f>Графики!Q13</f>
        <v>108717.04</v>
      </c>
      <c r="R77" s="121">
        <f>Графики!S13</f>
        <v>61069.38</v>
      </c>
      <c r="S77" s="121">
        <f>Графики!X13</f>
        <v>48339.74</v>
      </c>
      <c r="T77" s="121">
        <f>Графики!Z13</f>
        <v>0</v>
      </c>
      <c r="U77" s="121">
        <f>Графики!AB13</f>
        <v>0</v>
      </c>
      <c r="V77" s="121">
        <f>Графики!AD13</f>
        <v>0</v>
      </c>
      <c r="W77" s="121">
        <f>Графики!AF13</f>
        <v>0</v>
      </c>
      <c r="X77" s="121">
        <f>Графики!AH13</f>
        <v>0</v>
      </c>
      <c r="Y77" s="121">
        <f>Графики!AJ13</f>
        <v>0</v>
      </c>
      <c r="Z77" s="121">
        <f>Графики!AL13</f>
        <v>0</v>
      </c>
      <c r="AA77" s="121">
        <f>Графики!AN13</f>
        <v>0</v>
      </c>
      <c r="AB77" s="121">
        <f>Графики!AV13</f>
        <v>0</v>
      </c>
      <c r="AC77" s="121">
        <f>Графики!BA13</f>
        <v>0</v>
      </c>
      <c r="AD77" s="121">
        <f>Графики!BC13</f>
        <v>0</v>
      </c>
      <c r="AE77" s="121">
        <f>Графики!BF13</f>
        <v>0</v>
      </c>
      <c r="AF77" s="121">
        <f>Графики!BI13</f>
        <v>0</v>
      </c>
      <c r="AG77" s="121">
        <f>Графики!BL13</f>
        <v>0</v>
      </c>
      <c r="AH77" s="121">
        <f>Графики!BR13</f>
        <v>0</v>
      </c>
      <c r="AI77" s="121">
        <f>Графики!BW13</f>
        <v>0</v>
      </c>
      <c r="AJ77" s="121">
        <f>Графики!CD13</f>
        <v>0</v>
      </c>
      <c r="AK77" s="121">
        <f>Графики!CF13</f>
        <v>0</v>
      </c>
      <c r="AL77" s="121">
        <f>Графики!CH13</f>
        <v>0</v>
      </c>
      <c r="AM77" s="121">
        <f>Графики!CJ13</f>
        <v>0</v>
      </c>
      <c r="AN77" s="121">
        <f>Графики!CL13</f>
        <v>0</v>
      </c>
      <c r="AO77" s="121">
        <f>Графики!CN13</f>
        <v>0</v>
      </c>
      <c r="AP77" s="121">
        <f>Графики!CP13</f>
        <v>0</v>
      </c>
      <c r="AQ77" s="121">
        <f>Графики!CR13</f>
        <v>0</v>
      </c>
      <c r="AR77" s="121">
        <f>Графики!CT13</f>
        <v>0</v>
      </c>
      <c r="AS77" s="125">
        <f t="shared" si="12"/>
        <v>105769.99</v>
      </c>
      <c r="AT77" s="121">
        <f>Графики!D13</f>
        <v>105769.99</v>
      </c>
      <c r="AU77" s="121">
        <f>Графики!AS13</f>
        <v>0</v>
      </c>
      <c r="AV77" s="125">
        <f t="shared" si="15"/>
        <v>0</v>
      </c>
      <c r="AW77" s="121">
        <f>Графики!CA13</f>
        <v>0</v>
      </c>
    </row>
    <row r="78" spans="1:49" ht="15" outlineLevel="1">
      <c r="A78" s="124">
        <v>38626</v>
      </c>
      <c r="B78" s="127">
        <f t="shared" si="10"/>
        <v>486118.19999999995</v>
      </c>
      <c r="C78" s="125">
        <f t="shared" si="11"/>
        <v>41636.67</v>
      </c>
      <c r="D78" s="121">
        <f>Графики!F14</f>
        <v>41636.67</v>
      </c>
      <c r="E78" s="125">
        <f t="shared" si="13"/>
        <v>29965.93</v>
      </c>
      <c r="F78" s="121">
        <f>Графики!H14</f>
        <v>18188.84</v>
      </c>
      <c r="G78" s="121">
        <f>Графики!J14</f>
        <v>3472.25</v>
      </c>
      <c r="H78" s="121">
        <f>Графики!L14</f>
        <v>8304.84</v>
      </c>
      <c r="I78" s="121">
        <f>Графики!U14</f>
        <v>0</v>
      </c>
      <c r="J78" s="121">
        <f>Графики!AP14</f>
        <v>0</v>
      </c>
      <c r="K78" s="121">
        <f>Графики!AX14</f>
        <v>0</v>
      </c>
      <c r="L78" s="121">
        <f>Графики!BP14</f>
        <v>0</v>
      </c>
      <c r="M78" s="121">
        <f>Графики!BT14</f>
        <v>0</v>
      </c>
      <c r="N78" s="121">
        <f>Графики!BY14</f>
        <v>0</v>
      </c>
      <c r="O78" s="125">
        <f t="shared" si="14"/>
        <v>310028.62</v>
      </c>
      <c r="P78" s="121">
        <f>Графики!N14</f>
        <v>171141.37</v>
      </c>
      <c r="Q78" s="121">
        <f>Графики!Q14</f>
        <v>10890.11</v>
      </c>
      <c r="R78" s="121">
        <f>Графики!S14</f>
        <v>80181.98</v>
      </c>
      <c r="S78" s="121">
        <f>Графики!X14</f>
        <v>47815.16</v>
      </c>
      <c r="T78" s="121">
        <f>Графики!Z14</f>
        <v>0</v>
      </c>
      <c r="U78" s="121">
        <f>Графики!AB14</f>
        <v>0</v>
      </c>
      <c r="V78" s="121">
        <f>Графики!AD14</f>
        <v>0</v>
      </c>
      <c r="W78" s="121">
        <f>Графики!AF14</f>
        <v>0</v>
      </c>
      <c r="X78" s="121">
        <f>Графики!AH14</f>
        <v>0</v>
      </c>
      <c r="Y78" s="121">
        <f>Графики!AJ14</f>
        <v>0</v>
      </c>
      <c r="Z78" s="121">
        <f>Графики!AL14</f>
        <v>0</v>
      </c>
      <c r="AA78" s="121">
        <f>Графики!AN14</f>
        <v>0</v>
      </c>
      <c r="AB78" s="121">
        <f>Графики!AV14</f>
        <v>0</v>
      </c>
      <c r="AC78" s="121">
        <f>Графики!BA14</f>
        <v>0</v>
      </c>
      <c r="AD78" s="121">
        <f>Графики!BC14</f>
        <v>0</v>
      </c>
      <c r="AE78" s="121">
        <f>Графики!BF14</f>
        <v>0</v>
      </c>
      <c r="AF78" s="121">
        <f>Графики!BI14</f>
        <v>0</v>
      </c>
      <c r="AG78" s="121">
        <f>Графики!BL14</f>
        <v>0</v>
      </c>
      <c r="AH78" s="121">
        <f>Графики!BR14</f>
        <v>0</v>
      </c>
      <c r="AI78" s="121">
        <f>Графики!BW14</f>
        <v>0</v>
      </c>
      <c r="AJ78" s="121">
        <f>Графики!CD14</f>
        <v>0</v>
      </c>
      <c r="AK78" s="121">
        <f>Графики!CF14</f>
        <v>0</v>
      </c>
      <c r="AL78" s="121">
        <f>Графики!CH14</f>
        <v>0</v>
      </c>
      <c r="AM78" s="121">
        <f>Графики!CJ14</f>
        <v>0</v>
      </c>
      <c r="AN78" s="121">
        <f>Графики!CL14</f>
        <v>0</v>
      </c>
      <c r="AO78" s="121">
        <f>Графики!CN14</f>
        <v>0</v>
      </c>
      <c r="AP78" s="121">
        <f>Графики!CP14</f>
        <v>0</v>
      </c>
      <c r="AQ78" s="121">
        <f>Графики!CR14</f>
        <v>0</v>
      </c>
      <c r="AR78" s="121">
        <f>Графики!CT14</f>
        <v>0</v>
      </c>
      <c r="AS78" s="125">
        <f t="shared" si="12"/>
        <v>104486.98</v>
      </c>
      <c r="AT78" s="121">
        <f>Графики!D14</f>
        <v>104486.98</v>
      </c>
      <c r="AU78" s="121">
        <f>Графики!AS14</f>
        <v>0</v>
      </c>
      <c r="AV78" s="125">
        <f t="shared" si="15"/>
        <v>0</v>
      </c>
      <c r="AW78" s="121">
        <f>Графики!CA14</f>
        <v>0</v>
      </c>
    </row>
    <row r="79" spans="1:49" ht="15" outlineLevel="1">
      <c r="A79" s="124">
        <v>38657</v>
      </c>
      <c r="B79" s="127">
        <f t="shared" si="10"/>
        <v>376761.98000000004</v>
      </c>
      <c r="C79" s="125">
        <f t="shared" si="11"/>
        <v>41062.09</v>
      </c>
      <c r="D79" s="121">
        <f>Графики!F15</f>
        <v>41062.09</v>
      </c>
      <c r="E79" s="125">
        <f t="shared" si="13"/>
        <v>29574</v>
      </c>
      <c r="F79" s="121">
        <f>Графики!H15</f>
        <v>17956.36</v>
      </c>
      <c r="G79" s="121">
        <f>Графики!J15</f>
        <v>3428.44</v>
      </c>
      <c r="H79" s="121">
        <f>Графики!L15</f>
        <v>8189.2</v>
      </c>
      <c r="I79" s="121">
        <f>Графики!U15</f>
        <v>0</v>
      </c>
      <c r="J79" s="121">
        <f>Графики!AP15</f>
        <v>0</v>
      </c>
      <c r="K79" s="121">
        <f>Графики!AX15</f>
        <v>0</v>
      </c>
      <c r="L79" s="121">
        <f>Графики!BP15</f>
        <v>0</v>
      </c>
      <c r="M79" s="121">
        <f>Графики!BT15</f>
        <v>0</v>
      </c>
      <c r="N79" s="121">
        <f>Графики!BY15</f>
        <v>0</v>
      </c>
      <c r="O79" s="125">
        <f t="shared" si="14"/>
        <v>202921.93</v>
      </c>
      <c r="P79" s="121">
        <f>Графики!N15</f>
        <v>29362.53</v>
      </c>
      <c r="Q79" s="121">
        <f>Графики!Q15</f>
        <v>10774.02</v>
      </c>
      <c r="R79" s="121">
        <f>Графики!S15</f>
        <v>24131.03</v>
      </c>
      <c r="S79" s="121">
        <f>Графики!X15</f>
        <v>97006.52</v>
      </c>
      <c r="T79" s="121">
        <f>Графики!Z15</f>
        <v>20910.44</v>
      </c>
      <c r="U79" s="121">
        <f>Графики!AB15</f>
        <v>0</v>
      </c>
      <c r="V79" s="121">
        <f>Графики!AD15</f>
        <v>0</v>
      </c>
      <c r="W79" s="121">
        <f>Графики!AF15</f>
        <v>0</v>
      </c>
      <c r="X79" s="121">
        <f>Графики!AH15</f>
        <v>0</v>
      </c>
      <c r="Y79" s="121">
        <f>Графики!AJ15</f>
        <v>20737.39</v>
      </c>
      <c r="Z79" s="121">
        <f>Графики!AL15</f>
        <v>0</v>
      </c>
      <c r="AA79" s="121">
        <f>Графики!AN15</f>
        <v>0</v>
      </c>
      <c r="AB79" s="121">
        <f>Графики!AV15</f>
        <v>0</v>
      </c>
      <c r="AC79" s="121">
        <f>Графики!BA15</f>
        <v>0</v>
      </c>
      <c r="AD79" s="121">
        <f>Графики!BC15</f>
        <v>0</v>
      </c>
      <c r="AE79" s="121">
        <f>Графики!BF15</f>
        <v>0</v>
      </c>
      <c r="AF79" s="121">
        <f>Графики!BI15</f>
        <v>0</v>
      </c>
      <c r="AG79" s="121">
        <f>Графики!BL15</f>
        <v>0</v>
      </c>
      <c r="AH79" s="121">
        <f>Графики!BR15</f>
        <v>0</v>
      </c>
      <c r="AI79" s="121">
        <f>Графики!BW15</f>
        <v>0</v>
      </c>
      <c r="AJ79" s="121">
        <f>Графики!CD15</f>
        <v>0</v>
      </c>
      <c r="AK79" s="121">
        <f>Графики!CF15</f>
        <v>0</v>
      </c>
      <c r="AL79" s="121">
        <f>Графики!CH15</f>
        <v>0</v>
      </c>
      <c r="AM79" s="121">
        <f>Графики!CJ15</f>
        <v>0</v>
      </c>
      <c r="AN79" s="121">
        <f>Графики!CL15</f>
        <v>0</v>
      </c>
      <c r="AO79" s="121">
        <f>Графики!CN15</f>
        <v>0</v>
      </c>
      <c r="AP79" s="121">
        <f>Графики!CP15</f>
        <v>0</v>
      </c>
      <c r="AQ79" s="121">
        <f>Графики!CR15</f>
        <v>0</v>
      </c>
      <c r="AR79" s="121">
        <f>Графики!CT15</f>
        <v>0</v>
      </c>
      <c r="AS79" s="125">
        <f t="shared" si="12"/>
        <v>103203.96</v>
      </c>
      <c r="AT79" s="121">
        <f>Графики!D15</f>
        <v>103203.96</v>
      </c>
      <c r="AU79" s="121">
        <f>Графики!AS15</f>
        <v>0</v>
      </c>
      <c r="AV79" s="125">
        <f t="shared" si="15"/>
        <v>0</v>
      </c>
      <c r="AW79" s="121">
        <f>Графики!CA15</f>
        <v>0</v>
      </c>
    </row>
    <row r="80" spans="1:49" ht="15" outlineLevel="1">
      <c r="A80" s="124">
        <v>38687</v>
      </c>
      <c r="B80" s="127">
        <f t="shared" si="10"/>
        <v>706900.44</v>
      </c>
      <c r="C80" s="125">
        <f t="shared" si="11"/>
        <v>40488.44</v>
      </c>
      <c r="D80" s="121">
        <f>Графики!F16</f>
        <v>40488.44</v>
      </c>
      <c r="E80" s="125">
        <f t="shared" si="13"/>
        <v>264647.5</v>
      </c>
      <c r="F80" s="121">
        <f>Графики!H16</f>
        <v>17723.87</v>
      </c>
      <c r="G80" s="121">
        <f>Графики!J16</f>
        <v>3384.61</v>
      </c>
      <c r="H80" s="121">
        <f>Графики!L16</f>
        <v>8072.38</v>
      </c>
      <c r="I80" s="121">
        <f>Графики!U16</f>
        <v>154466.72</v>
      </c>
      <c r="J80" s="121">
        <f>Графики!AP16</f>
        <v>80999.92</v>
      </c>
      <c r="K80" s="121">
        <f>Графики!AX16</f>
        <v>0</v>
      </c>
      <c r="L80" s="121">
        <f>Графики!BP16</f>
        <v>0</v>
      </c>
      <c r="M80" s="121">
        <f>Графики!BT16</f>
        <v>0</v>
      </c>
      <c r="N80" s="121">
        <f>Графики!BY16</f>
        <v>0</v>
      </c>
      <c r="O80" s="125">
        <f t="shared" si="14"/>
        <v>299843.51999999996</v>
      </c>
      <c r="P80" s="121">
        <f>Графики!N16</f>
        <v>92343.43</v>
      </c>
      <c r="Q80" s="121">
        <f>Графики!Q16</f>
        <v>10657.96</v>
      </c>
      <c r="R80" s="121">
        <f>Графики!S16</f>
        <v>12925.31</v>
      </c>
      <c r="S80" s="121">
        <f>Графики!X16</f>
        <v>71217.13</v>
      </c>
      <c r="T80" s="121">
        <f>Графики!Z16</f>
        <v>15041.2</v>
      </c>
      <c r="U80" s="121">
        <f>Графики!AB16</f>
        <v>36189.49</v>
      </c>
      <c r="V80" s="121">
        <f>Графики!AD16</f>
        <v>26123.95</v>
      </c>
      <c r="W80" s="121">
        <f>Графики!AF16</f>
        <v>0</v>
      </c>
      <c r="X80" s="121">
        <f>Графики!AH16</f>
        <v>33961.49</v>
      </c>
      <c r="Y80" s="121">
        <f>Графики!AJ16</f>
        <v>1383.56</v>
      </c>
      <c r="Z80" s="121">
        <f>Графики!AL16</f>
        <v>0</v>
      </c>
      <c r="AA80" s="121">
        <f>Графики!AN16</f>
        <v>0</v>
      </c>
      <c r="AB80" s="121">
        <f>Графики!AV16</f>
        <v>0</v>
      </c>
      <c r="AC80" s="121">
        <f>Графики!BA16</f>
        <v>0</v>
      </c>
      <c r="AD80" s="121">
        <f>Графики!BC16</f>
        <v>0</v>
      </c>
      <c r="AE80" s="121">
        <f>Графики!BF16</f>
        <v>0</v>
      </c>
      <c r="AF80" s="121">
        <f>Графики!BI16</f>
        <v>0</v>
      </c>
      <c r="AG80" s="121">
        <f>Графики!BL16</f>
        <v>0</v>
      </c>
      <c r="AH80" s="121">
        <f>Графики!BR16</f>
        <v>0</v>
      </c>
      <c r="AI80" s="121">
        <f>Графики!BW16</f>
        <v>0</v>
      </c>
      <c r="AJ80" s="121">
        <f>Графики!CD16</f>
        <v>0</v>
      </c>
      <c r="AK80" s="121">
        <f>Графики!CF16</f>
        <v>0</v>
      </c>
      <c r="AL80" s="121">
        <f>Графики!CH16</f>
        <v>0</v>
      </c>
      <c r="AM80" s="121">
        <f>Графики!CJ16</f>
        <v>0</v>
      </c>
      <c r="AN80" s="121">
        <f>Графики!CL16</f>
        <v>0</v>
      </c>
      <c r="AO80" s="121">
        <f>Графики!CN16</f>
        <v>0</v>
      </c>
      <c r="AP80" s="121">
        <f>Графики!CP16</f>
        <v>0</v>
      </c>
      <c r="AQ80" s="121">
        <f>Графики!CR16</f>
        <v>0</v>
      </c>
      <c r="AR80" s="121">
        <f>Графики!CT16</f>
        <v>0</v>
      </c>
      <c r="AS80" s="125">
        <f t="shared" si="12"/>
        <v>101920.98</v>
      </c>
      <c r="AT80" s="121">
        <f>Графики!D16</f>
        <v>101920.98</v>
      </c>
      <c r="AU80" s="121">
        <f>Графики!AS16</f>
        <v>0</v>
      </c>
      <c r="AV80" s="125">
        <f t="shared" si="15"/>
        <v>0</v>
      </c>
      <c r="AW80" s="121">
        <f>Графики!CA16</f>
        <v>0</v>
      </c>
    </row>
    <row r="81" spans="1:49" ht="15" outlineLevel="1">
      <c r="A81" s="124">
        <v>38718</v>
      </c>
      <c r="B81" s="127">
        <f t="shared" si="10"/>
        <v>673955.3999999999</v>
      </c>
      <c r="C81" s="125">
        <f t="shared" si="11"/>
        <v>39914.33</v>
      </c>
      <c r="D81" s="121">
        <f>Графики!F17</f>
        <v>39914.33</v>
      </c>
      <c r="E81" s="125">
        <f t="shared" si="13"/>
        <v>47080.11</v>
      </c>
      <c r="F81" s="121">
        <f>Графики!H17</f>
        <v>17491.4</v>
      </c>
      <c r="G81" s="121">
        <f>Графики!J17</f>
        <v>3340.79</v>
      </c>
      <c r="H81" s="121">
        <f>Графики!L17</f>
        <v>7955.56</v>
      </c>
      <c r="I81" s="121">
        <f>Графики!U17</f>
        <v>18292.36</v>
      </c>
      <c r="J81" s="121">
        <f>Графики!AP17</f>
        <v>0</v>
      </c>
      <c r="K81" s="121">
        <f>Графики!AX17</f>
        <v>0</v>
      </c>
      <c r="L81" s="121">
        <f>Графики!BP17</f>
        <v>0</v>
      </c>
      <c r="M81" s="121">
        <f>Графики!BT17</f>
        <v>0</v>
      </c>
      <c r="N81" s="121">
        <f>Графики!BY17</f>
        <v>0</v>
      </c>
      <c r="O81" s="125">
        <f t="shared" si="14"/>
        <v>486322.99</v>
      </c>
      <c r="P81" s="121">
        <f>Графики!N17</f>
        <v>91220.56</v>
      </c>
      <c r="Q81" s="121">
        <f>Графики!Q17</f>
        <v>10541.88</v>
      </c>
      <c r="R81" s="121">
        <f>Графики!S17</f>
        <v>12780.26</v>
      </c>
      <c r="S81" s="121">
        <f>Графики!X17</f>
        <v>70421.33</v>
      </c>
      <c r="T81" s="121">
        <f>Графики!Z17</f>
        <v>14882.58</v>
      </c>
      <c r="U81" s="121">
        <f>Графики!AB17</f>
        <v>14981.03</v>
      </c>
      <c r="V81" s="121">
        <f>Графики!AD17</f>
        <v>25840.45</v>
      </c>
      <c r="W81" s="121">
        <f>Графики!AF17</f>
        <v>17916.2</v>
      </c>
      <c r="X81" s="121">
        <f>Графики!AH17</f>
        <v>2902.32</v>
      </c>
      <c r="Y81" s="121">
        <f>Графики!AJ17</f>
        <v>1368.72</v>
      </c>
      <c r="Z81" s="121">
        <f>Графики!AL17</f>
        <v>223467.66</v>
      </c>
      <c r="AA81" s="121">
        <f>Графики!AN17</f>
        <v>0</v>
      </c>
      <c r="AB81" s="121">
        <f>Графики!AV17</f>
        <v>0</v>
      </c>
      <c r="AC81" s="121">
        <f>Графики!BA17</f>
        <v>0</v>
      </c>
      <c r="AD81" s="121">
        <f>Графики!BC17</f>
        <v>0</v>
      </c>
      <c r="AE81" s="121">
        <f>Графики!BF17</f>
        <v>0</v>
      </c>
      <c r="AF81" s="121">
        <f>Графики!BI17</f>
        <v>0</v>
      </c>
      <c r="AG81" s="121">
        <f>Графики!BL17</f>
        <v>0</v>
      </c>
      <c r="AH81" s="121">
        <f>Графики!BR17</f>
        <v>0</v>
      </c>
      <c r="AI81" s="121">
        <f>Графики!BW17</f>
        <v>0</v>
      </c>
      <c r="AJ81" s="121">
        <f>Графики!CD17</f>
        <v>0</v>
      </c>
      <c r="AK81" s="121">
        <f>Графики!CF17</f>
        <v>0</v>
      </c>
      <c r="AL81" s="121">
        <f>Графики!CH17</f>
        <v>0</v>
      </c>
      <c r="AM81" s="121">
        <f>Графики!CJ17</f>
        <v>0</v>
      </c>
      <c r="AN81" s="121">
        <f>Графики!CL17</f>
        <v>0</v>
      </c>
      <c r="AO81" s="121">
        <f>Графики!CN17</f>
        <v>0</v>
      </c>
      <c r="AP81" s="121">
        <f>Графики!CP17</f>
        <v>0</v>
      </c>
      <c r="AQ81" s="121">
        <f>Графики!CR17</f>
        <v>0</v>
      </c>
      <c r="AR81" s="121">
        <f>Графики!CT17</f>
        <v>0</v>
      </c>
      <c r="AS81" s="125">
        <f t="shared" si="12"/>
        <v>100637.97</v>
      </c>
      <c r="AT81" s="121">
        <f>Графики!D17</f>
        <v>100637.97</v>
      </c>
      <c r="AU81" s="121">
        <f>Графики!AS17</f>
        <v>0</v>
      </c>
      <c r="AV81" s="125">
        <f t="shared" si="15"/>
        <v>0</v>
      </c>
      <c r="AW81" s="121">
        <f>Графики!CA17</f>
        <v>0</v>
      </c>
    </row>
    <row r="82" spans="1:49" ht="15" outlineLevel="1">
      <c r="A82" s="124">
        <v>38749</v>
      </c>
      <c r="B82" s="127">
        <f t="shared" si="10"/>
        <v>606756.94</v>
      </c>
      <c r="C82" s="125">
        <f t="shared" si="11"/>
        <v>39340.21</v>
      </c>
      <c r="D82" s="121">
        <f>Графики!F18</f>
        <v>39340.21</v>
      </c>
      <c r="E82" s="125">
        <f t="shared" si="13"/>
        <v>46466.33</v>
      </c>
      <c r="F82" s="121">
        <f>Графики!H18</f>
        <v>17258.92</v>
      </c>
      <c r="G82" s="121">
        <f>Графики!J18</f>
        <v>3296.97</v>
      </c>
      <c r="H82" s="121">
        <f>Графики!L18</f>
        <v>7838.74</v>
      </c>
      <c r="I82" s="121">
        <f>Графики!U18</f>
        <v>18071.7</v>
      </c>
      <c r="J82" s="121">
        <f>Графики!AP18</f>
        <v>0</v>
      </c>
      <c r="K82" s="121">
        <f>Графики!AX18</f>
        <v>0</v>
      </c>
      <c r="L82" s="121">
        <f>Графики!BP18</f>
        <v>0</v>
      </c>
      <c r="M82" s="121">
        <f>Графики!BT18</f>
        <v>0</v>
      </c>
      <c r="N82" s="121">
        <f>Графики!BY18</f>
        <v>0</v>
      </c>
      <c r="O82" s="125">
        <f t="shared" si="14"/>
        <v>421595.47</v>
      </c>
      <c r="P82" s="121">
        <f>Графики!N18</f>
        <v>90097.7</v>
      </c>
      <c r="Q82" s="121">
        <f>Графики!Q18</f>
        <v>10425.8</v>
      </c>
      <c r="R82" s="121">
        <f>Графики!S18</f>
        <v>12635.88</v>
      </c>
      <c r="S82" s="121">
        <f>Графики!X18</f>
        <v>69625.52</v>
      </c>
      <c r="T82" s="121">
        <f>Графики!Z18</f>
        <v>14723.94</v>
      </c>
      <c r="U82" s="121">
        <f>Графики!AB18</f>
        <v>14821.36</v>
      </c>
      <c r="V82" s="121">
        <f>Графики!AD18</f>
        <v>25556.96</v>
      </c>
      <c r="W82" s="121">
        <f>Графики!AF18</f>
        <v>12887.4</v>
      </c>
      <c r="X82" s="121">
        <f>Графики!AH18</f>
        <v>2870.25</v>
      </c>
      <c r="Y82" s="121">
        <f>Графики!AJ18</f>
        <v>9003.67</v>
      </c>
      <c r="Z82" s="121">
        <f>Графики!AL18</f>
        <v>158946.99</v>
      </c>
      <c r="AA82" s="121">
        <f>Графики!AN18</f>
        <v>0</v>
      </c>
      <c r="AB82" s="121">
        <f>Графики!AV18</f>
        <v>0</v>
      </c>
      <c r="AC82" s="121">
        <f>Графики!BA18</f>
        <v>0</v>
      </c>
      <c r="AD82" s="121">
        <f>Графики!BC18</f>
        <v>0</v>
      </c>
      <c r="AE82" s="121">
        <f>Графики!BF18</f>
        <v>0</v>
      </c>
      <c r="AF82" s="121">
        <f>Графики!BI18</f>
        <v>0</v>
      </c>
      <c r="AG82" s="121">
        <f>Графики!BL18</f>
        <v>0</v>
      </c>
      <c r="AH82" s="121">
        <f>Графики!BR18</f>
        <v>0</v>
      </c>
      <c r="AI82" s="121">
        <f>Графики!BW18</f>
        <v>0</v>
      </c>
      <c r="AJ82" s="121">
        <f>Графики!CD18</f>
        <v>0</v>
      </c>
      <c r="AK82" s="121">
        <f>Графики!CF18</f>
        <v>0</v>
      </c>
      <c r="AL82" s="121">
        <f>Графики!CH18</f>
        <v>0</v>
      </c>
      <c r="AM82" s="121">
        <f>Графики!CJ18</f>
        <v>0</v>
      </c>
      <c r="AN82" s="121">
        <f>Графики!CL18</f>
        <v>0</v>
      </c>
      <c r="AO82" s="121">
        <f>Графики!CN18</f>
        <v>0</v>
      </c>
      <c r="AP82" s="121">
        <f>Графики!CP18</f>
        <v>0</v>
      </c>
      <c r="AQ82" s="121">
        <f>Графики!CR18</f>
        <v>0</v>
      </c>
      <c r="AR82" s="121">
        <f>Графики!CT18</f>
        <v>0</v>
      </c>
      <c r="AS82" s="125">
        <f t="shared" si="12"/>
        <v>99354.93</v>
      </c>
      <c r="AT82" s="121">
        <f>Графики!D18</f>
        <v>99354.93</v>
      </c>
      <c r="AU82" s="121">
        <f>Графики!AS18</f>
        <v>0</v>
      </c>
      <c r="AV82" s="125">
        <f t="shared" si="15"/>
        <v>0</v>
      </c>
      <c r="AW82" s="121">
        <f>Графики!CA18</f>
        <v>0</v>
      </c>
    </row>
    <row r="83" spans="1:49" ht="15" outlineLevel="1">
      <c r="A83" s="124">
        <v>38777</v>
      </c>
      <c r="B83" s="127">
        <f t="shared" si="10"/>
        <v>602054.14</v>
      </c>
      <c r="C83" s="125">
        <f t="shared" si="11"/>
        <v>38766.12</v>
      </c>
      <c r="D83" s="121">
        <f>Графики!F19</f>
        <v>38766.12</v>
      </c>
      <c r="E83" s="125">
        <f t="shared" si="13"/>
        <v>58721.64000000001</v>
      </c>
      <c r="F83" s="121">
        <f>Графики!H19</f>
        <v>17026.45</v>
      </c>
      <c r="G83" s="121">
        <f>Графики!J19</f>
        <v>3253.15</v>
      </c>
      <c r="H83" s="121">
        <f>Графики!L19</f>
        <v>7723.1</v>
      </c>
      <c r="I83" s="121">
        <f>Графики!U19</f>
        <v>17851.04</v>
      </c>
      <c r="J83" s="121">
        <f>Графики!AP19</f>
        <v>12867.9</v>
      </c>
      <c r="K83" s="121">
        <f>Графики!AX19</f>
        <v>0</v>
      </c>
      <c r="L83" s="121">
        <f>Графики!BP19</f>
        <v>0</v>
      </c>
      <c r="M83" s="121">
        <f>Графики!BT19</f>
        <v>0</v>
      </c>
      <c r="N83" s="121">
        <f>Графики!BY19</f>
        <v>0</v>
      </c>
      <c r="O83" s="125">
        <f t="shared" si="14"/>
        <v>406494.45999999996</v>
      </c>
      <c r="P83" s="121">
        <f>Графики!N19</f>
        <v>88974.83</v>
      </c>
      <c r="Q83" s="121">
        <f>Графики!Q19</f>
        <v>0</v>
      </c>
      <c r="R83" s="121">
        <f>Графики!S19</f>
        <v>12490.83</v>
      </c>
      <c r="S83" s="121">
        <f>Графики!X19</f>
        <v>68829.71</v>
      </c>
      <c r="T83" s="121">
        <f>Графики!Z19</f>
        <v>14565.31</v>
      </c>
      <c r="U83" s="121">
        <f>Графики!AB19</f>
        <v>14661.68</v>
      </c>
      <c r="V83" s="121">
        <f>Графики!AD19</f>
        <v>25273.46</v>
      </c>
      <c r="W83" s="121">
        <f>Графики!AF19</f>
        <v>12751.48</v>
      </c>
      <c r="X83" s="121">
        <f>Графики!AH19</f>
        <v>2838.18</v>
      </c>
      <c r="Y83" s="121">
        <f>Графики!AJ19</f>
        <v>8905.8</v>
      </c>
      <c r="Z83" s="121">
        <f>Графики!AL19</f>
        <v>157203.18</v>
      </c>
      <c r="AA83" s="121">
        <f>Графики!AN19</f>
        <v>0</v>
      </c>
      <c r="AB83" s="121">
        <f>Графики!AV19</f>
        <v>0</v>
      </c>
      <c r="AC83" s="121">
        <f>Графики!BA19</f>
        <v>0</v>
      </c>
      <c r="AD83" s="121">
        <f>Графики!BC19</f>
        <v>0</v>
      </c>
      <c r="AE83" s="121">
        <f>Графики!BF19</f>
        <v>0</v>
      </c>
      <c r="AF83" s="121">
        <f>Графики!BI19</f>
        <v>0</v>
      </c>
      <c r="AG83" s="121">
        <f>Графики!BL19</f>
        <v>0</v>
      </c>
      <c r="AH83" s="121">
        <f>Графики!BR19</f>
        <v>0</v>
      </c>
      <c r="AI83" s="121">
        <f>Графики!BW19</f>
        <v>0</v>
      </c>
      <c r="AJ83" s="121">
        <f>Графики!CD19</f>
        <v>0</v>
      </c>
      <c r="AK83" s="121">
        <f>Графики!CF19</f>
        <v>0</v>
      </c>
      <c r="AL83" s="121">
        <f>Графики!CH19</f>
        <v>0</v>
      </c>
      <c r="AM83" s="121">
        <f>Графики!CJ19</f>
        <v>0</v>
      </c>
      <c r="AN83" s="121">
        <f>Графики!CL19</f>
        <v>0</v>
      </c>
      <c r="AO83" s="121">
        <f>Графики!CN19</f>
        <v>0</v>
      </c>
      <c r="AP83" s="121">
        <f>Графики!CP19</f>
        <v>0</v>
      </c>
      <c r="AQ83" s="121">
        <f>Графики!CR19</f>
        <v>0</v>
      </c>
      <c r="AR83" s="121">
        <f>Графики!CT19</f>
        <v>0</v>
      </c>
      <c r="AS83" s="125">
        <f t="shared" si="12"/>
        <v>98071.92</v>
      </c>
      <c r="AT83" s="121">
        <f>Графики!D19</f>
        <v>98071.92</v>
      </c>
      <c r="AU83" s="121">
        <f>Графики!AS19</f>
        <v>0</v>
      </c>
      <c r="AV83" s="125">
        <f t="shared" si="15"/>
        <v>0</v>
      </c>
      <c r="AW83" s="121">
        <f>Графики!CA19</f>
        <v>0</v>
      </c>
    </row>
    <row r="84" spans="1:49" ht="15" outlineLevel="1">
      <c r="A84" s="124">
        <v>38808</v>
      </c>
      <c r="B84" s="127">
        <f t="shared" si="10"/>
        <v>699292.2544721649</v>
      </c>
      <c r="C84" s="125">
        <f t="shared" si="11"/>
        <v>38192</v>
      </c>
      <c r="D84" s="121">
        <f>Графики!F20</f>
        <v>38192</v>
      </c>
      <c r="E84" s="125">
        <f t="shared" si="13"/>
        <v>56068.82</v>
      </c>
      <c r="F84" s="121">
        <f>Графики!H20</f>
        <v>16793.97</v>
      </c>
      <c r="G84" s="121">
        <f>Графики!J20</f>
        <v>3209.33</v>
      </c>
      <c r="H84" s="121">
        <f>Графики!L20</f>
        <v>7606.28</v>
      </c>
      <c r="I84" s="121">
        <f>Графики!U20</f>
        <v>17629.2</v>
      </c>
      <c r="J84" s="121">
        <f>Графики!AP20</f>
        <v>10830.04</v>
      </c>
      <c r="K84" s="121">
        <f>Графики!AX20</f>
        <v>0</v>
      </c>
      <c r="L84" s="121">
        <f>Графики!BP20</f>
        <v>0</v>
      </c>
      <c r="M84" s="121">
        <f>Графики!BT20</f>
        <v>0</v>
      </c>
      <c r="N84" s="121">
        <f>Графики!BY20</f>
        <v>0</v>
      </c>
      <c r="O84" s="125">
        <f t="shared" si="14"/>
        <v>508242.494472165</v>
      </c>
      <c r="P84" s="121">
        <f>Графики!N20</f>
        <v>87852</v>
      </c>
      <c r="Q84" s="121">
        <f>Графики!Q20</f>
        <v>0</v>
      </c>
      <c r="R84" s="121">
        <f>Графики!S20</f>
        <v>12346.76</v>
      </c>
      <c r="S84" s="121">
        <f>Графики!X20</f>
        <v>68033.91</v>
      </c>
      <c r="T84" s="121">
        <f>Графики!Z20</f>
        <v>14406.69</v>
      </c>
      <c r="U84" s="121">
        <f>Графики!AB20</f>
        <v>14502</v>
      </c>
      <c r="V84" s="121">
        <f>Графики!AD20</f>
        <v>24989.97</v>
      </c>
      <c r="W84" s="121">
        <f>Графики!AF20</f>
        <v>12615.57</v>
      </c>
      <c r="X84" s="121">
        <f>Графики!AH20</f>
        <v>2806.1</v>
      </c>
      <c r="Y84" s="121">
        <f>Графики!AJ20</f>
        <v>8807.93</v>
      </c>
      <c r="Z84" s="121">
        <f>Графики!AL20</f>
        <v>160840.37</v>
      </c>
      <c r="AA84" s="121">
        <f>Графики!AN20</f>
        <v>4870.11919716499</v>
      </c>
      <c r="AB84" s="121">
        <f>Графики!AV20</f>
        <v>0</v>
      </c>
      <c r="AC84" s="121">
        <f>Графики!BA20</f>
        <v>0</v>
      </c>
      <c r="AD84" s="121">
        <f>Графики!BC20</f>
        <v>69171.495275</v>
      </c>
      <c r="AE84" s="121">
        <f>Графики!BF20</f>
        <v>26999.58</v>
      </c>
      <c r="AF84" s="121">
        <f>Графики!BI20</f>
        <v>0</v>
      </c>
      <c r="AG84" s="121">
        <f>Графики!BL20</f>
        <v>0</v>
      </c>
      <c r="AH84" s="121">
        <f>Графики!BR20</f>
        <v>0</v>
      </c>
      <c r="AI84" s="121">
        <f>Графики!BW20</f>
        <v>0</v>
      </c>
      <c r="AJ84" s="121">
        <f>Графики!CD20</f>
        <v>0</v>
      </c>
      <c r="AK84" s="121">
        <f>Графики!CF20</f>
        <v>0</v>
      </c>
      <c r="AL84" s="121">
        <f>Графики!CH20</f>
        <v>0</v>
      </c>
      <c r="AM84" s="121">
        <f>Графики!CJ20</f>
        <v>0</v>
      </c>
      <c r="AN84" s="121">
        <f>Графики!CL20</f>
        <v>0</v>
      </c>
      <c r="AO84" s="121">
        <f>Графики!CN20</f>
        <v>0</v>
      </c>
      <c r="AP84" s="121">
        <f>Графики!CP20</f>
        <v>0</v>
      </c>
      <c r="AQ84" s="121">
        <f>Графики!CR20</f>
        <v>0</v>
      </c>
      <c r="AR84" s="121">
        <f>Графики!CT20</f>
        <v>0</v>
      </c>
      <c r="AS84" s="125">
        <f t="shared" si="12"/>
        <v>96788.94</v>
      </c>
      <c r="AT84" s="121">
        <f>Графики!D20</f>
        <v>96788.94</v>
      </c>
      <c r="AU84" s="121">
        <f>Графики!AS20</f>
        <v>0</v>
      </c>
      <c r="AV84" s="125">
        <f t="shared" si="15"/>
        <v>0</v>
      </c>
      <c r="AW84" s="121">
        <f>Графики!CA20</f>
        <v>0</v>
      </c>
    </row>
    <row r="85" spans="1:49" ht="15" outlineLevel="1">
      <c r="A85" s="124">
        <v>38838</v>
      </c>
      <c r="B85" s="127">
        <f t="shared" si="10"/>
        <v>693591.1591210221</v>
      </c>
      <c r="C85" s="125">
        <f t="shared" si="11"/>
        <v>37617.88</v>
      </c>
      <c r="D85" s="121">
        <f>Графики!F21</f>
        <v>37617.88</v>
      </c>
      <c r="E85" s="125">
        <f t="shared" si="13"/>
        <v>55319.350000000006</v>
      </c>
      <c r="F85" s="121">
        <f>Графики!H21</f>
        <v>16561.5</v>
      </c>
      <c r="G85" s="121">
        <f>Графики!J21</f>
        <v>3165.51</v>
      </c>
      <c r="H85" s="121">
        <f>Графики!L21</f>
        <v>7489.46</v>
      </c>
      <c r="I85" s="121">
        <f>Графики!U21</f>
        <v>17408.54</v>
      </c>
      <c r="J85" s="121">
        <f>Графики!AP21</f>
        <v>10694.34</v>
      </c>
      <c r="K85" s="121">
        <f>Графики!AX21</f>
        <v>0</v>
      </c>
      <c r="L85" s="121">
        <f>Графики!BP21</f>
        <v>0</v>
      </c>
      <c r="M85" s="121">
        <f>Графики!BT21</f>
        <v>0</v>
      </c>
      <c r="N85" s="121">
        <f>Графики!BY21</f>
        <v>0</v>
      </c>
      <c r="O85" s="125">
        <f t="shared" si="14"/>
        <v>505148.009121022</v>
      </c>
      <c r="P85" s="121">
        <f>Графики!N21</f>
        <v>86729.14</v>
      </c>
      <c r="Q85" s="121">
        <f>Графики!Q21</f>
        <v>1066.6</v>
      </c>
      <c r="R85" s="121">
        <f>Графики!S21</f>
        <v>12201.7</v>
      </c>
      <c r="S85" s="121">
        <f>Графики!X21</f>
        <v>67238.1</v>
      </c>
      <c r="T85" s="121">
        <f>Графики!Z21</f>
        <v>14248.06</v>
      </c>
      <c r="U85" s="121">
        <f>Графики!AB21</f>
        <v>14342.32</v>
      </c>
      <c r="V85" s="121">
        <f>Графики!AD21</f>
        <v>24706.48</v>
      </c>
      <c r="W85" s="121">
        <f>Графики!AF21</f>
        <v>12479.65</v>
      </c>
      <c r="X85" s="121">
        <f>Графики!AH21</f>
        <v>2774.03</v>
      </c>
      <c r="Y85" s="121">
        <f>Графики!AJ21</f>
        <v>8710.06</v>
      </c>
      <c r="Z85" s="121">
        <f>Графики!AL21</f>
        <v>153715.56</v>
      </c>
      <c r="AA85" s="121">
        <f>Графики!AN21</f>
        <v>4822.17797102195</v>
      </c>
      <c r="AB85" s="121">
        <f>Графики!AV21</f>
        <v>0</v>
      </c>
      <c r="AC85" s="121">
        <f>Графики!BA21</f>
        <v>0</v>
      </c>
      <c r="AD85" s="121">
        <f>Графики!BC21</f>
        <v>68490.73114999999</v>
      </c>
      <c r="AE85" s="121">
        <f>Графики!BF21</f>
        <v>33623.4</v>
      </c>
      <c r="AF85" s="121">
        <f>Графики!BI21</f>
        <v>0</v>
      </c>
      <c r="AG85" s="121">
        <f>Графики!BL21</f>
        <v>0</v>
      </c>
      <c r="AH85" s="121">
        <f>Графики!BR21</f>
        <v>0</v>
      </c>
      <c r="AI85" s="121">
        <f>Графики!BW21</f>
        <v>0</v>
      </c>
      <c r="AJ85" s="121">
        <f>Графики!CD21</f>
        <v>0</v>
      </c>
      <c r="AK85" s="121">
        <f>Графики!CF21</f>
        <v>0</v>
      </c>
      <c r="AL85" s="121">
        <f>Графики!CH21</f>
        <v>0</v>
      </c>
      <c r="AM85" s="121">
        <f>Графики!CJ21</f>
        <v>0</v>
      </c>
      <c r="AN85" s="121">
        <f>Графики!CL21</f>
        <v>0</v>
      </c>
      <c r="AO85" s="121">
        <f>Графики!CN21</f>
        <v>0</v>
      </c>
      <c r="AP85" s="121">
        <f>Графики!CP21</f>
        <v>0</v>
      </c>
      <c r="AQ85" s="121">
        <f>Графики!CR21</f>
        <v>0</v>
      </c>
      <c r="AR85" s="121">
        <f>Графики!CT21</f>
        <v>0</v>
      </c>
      <c r="AS85" s="125">
        <f t="shared" si="12"/>
        <v>95505.92</v>
      </c>
      <c r="AT85" s="121">
        <f>Графики!D21</f>
        <v>95505.92</v>
      </c>
      <c r="AU85" s="121">
        <f>Графики!AS21</f>
        <v>0</v>
      </c>
      <c r="AV85" s="125">
        <f t="shared" si="15"/>
        <v>0</v>
      </c>
      <c r="AW85" s="121">
        <f>Графики!CA21</f>
        <v>0</v>
      </c>
    </row>
    <row r="86" spans="1:49" ht="15" outlineLevel="1">
      <c r="A86" s="124">
        <v>38869</v>
      </c>
      <c r="B86" s="127">
        <f t="shared" si="10"/>
        <v>822286.1553662878</v>
      </c>
      <c r="C86" s="125">
        <f t="shared" si="11"/>
        <v>37043.78</v>
      </c>
      <c r="D86" s="121">
        <f>Графики!F22</f>
        <v>37043.78</v>
      </c>
      <c r="E86" s="125">
        <f t="shared" si="13"/>
        <v>54571.049999999996</v>
      </c>
      <c r="F86" s="121">
        <f>Графики!H22</f>
        <v>16329.02</v>
      </c>
      <c r="G86" s="121">
        <f>Графики!J22</f>
        <v>3121.69</v>
      </c>
      <c r="H86" s="121">
        <f>Графики!L22</f>
        <v>7372.64</v>
      </c>
      <c r="I86" s="121">
        <f>Графики!U22</f>
        <v>17187.88</v>
      </c>
      <c r="J86" s="121">
        <f>Графики!AP22</f>
        <v>10559.82</v>
      </c>
      <c r="K86" s="121">
        <f>Графики!AX22</f>
        <v>0</v>
      </c>
      <c r="L86" s="121">
        <f>Графики!BP22</f>
        <v>0</v>
      </c>
      <c r="M86" s="121">
        <f>Графики!BT22</f>
        <v>0</v>
      </c>
      <c r="N86" s="121">
        <f>Графики!BY22</f>
        <v>0</v>
      </c>
      <c r="O86" s="125">
        <f t="shared" si="14"/>
        <v>636448.4153662878</v>
      </c>
      <c r="P86" s="121">
        <f>Графики!N22</f>
        <v>85606.27</v>
      </c>
      <c r="Q86" s="121">
        <f>Графики!Q22</f>
        <v>8434.89</v>
      </c>
      <c r="R86" s="121">
        <f>Графики!S22</f>
        <v>12057.31</v>
      </c>
      <c r="S86" s="121">
        <f>Графики!X22</f>
        <v>66442.3</v>
      </c>
      <c r="T86" s="121">
        <f>Графики!Z22</f>
        <v>14089.43</v>
      </c>
      <c r="U86" s="121">
        <f>Графики!AB22</f>
        <v>14182.65</v>
      </c>
      <c r="V86" s="121">
        <f>Графики!AD22</f>
        <v>24422.99</v>
      </c>
      <c r="W86" s="121">
        <f>Графики!AF22</f>
        <v>12343.74</v>
      </c>
      <c r="X86" s="121">
        <f>Графики!AH22</f>
        <v>2741.96</v>
      </c>
      <c r="Y86" s="121">
        <f>Графики!AJ22</f>
        <v>8612.19</v>
      </c>
      <c r="Z86" s="121">
        <f>Графики!AL22</f>
        <v>151971.8</v>
      </c>
      <c r="AA86" s="121">
        <f>Графики!AN22</f>
        <v>4774.265817787427</v>
      </c>
      <c r="AB86" s="121">
        <f>Графики!AV22</f>
        <v>0</v>
      </c>
      <c r="AC86" s="121">
        <f>Графики!BA22</f>
        <v>0</v>
      </c>
      <c r="AD86" s="121">
        <f>Графики!BC22</f>
        <v>67810.0098</v>
      </c>
      <c r="AE86" s="121">
        <f>Графики!BF22</f>
        <v>6894.679748500494</v>
      </c>
      <c r="AF86" s="121">
        <f>Графики!BI22</f>
        <v>156063.93</v>
      </c>
      <c r="AG86" s="121">
        <f>Графики!BL22</f>
        <v>0</v>
      </c>
      <c r="AH86" s="121">
        <f>Графики!BR22</f>
        <v>0</v>
      </c>
      <c r="AI86" s="121">
        <f>Графики!BW22</f>
        <v>0</v>
      </c>
      <c r="AJ86" s="121">
        <f>Графики!CD22</f>
        <v>0</v>
      </c>
      <c r="AK86" s="121">
        <f>Графики!CF22</f>
        <v>0</v>
      </c>
      <c r="AL86" s="121">
        <f>Графики!CH22</f>
        <v>0</v>
      </c>
      <c r="AM86" s="121">
        <f>Графики!CJ22</f>
        <v>0</v>
      </c>
      <c r="AN86" s="121">
        <f>Графики!CL22</f>
        <v>0</v>
      </c>
      <c r="AO86" s="121">
        <f>Графики!CN22</f>
        <v>0</v>
      </c>
      <c r="AP86" s="121">
        <f>Графики!CP22</f>
        <v>0</v>
      </c>
      <c r="AQ86" s="121">
        <f>Графики!CR22</f>
        <v>0</v>
      </c>
      <c r="AR86" s="121">
        <f>Графики!CT22</f>
        <v>0</v>
      </c>
      <c r="AS86" s="125">
        <f t="shared" si="12"/>
        <v>94222.91</v>
      </c>
      <c r="AT86" s="121">
        <f>Графики!D22</f>
        <v>94222.91</v>
      </c>
      <c r="AU86" s="121">
        <f>Графики!AS22</f>
        <v>0</v>
      </c>
      <c r="AV86" s="125">
        <f t="shared" si="15"/>
        <v>0</v>
      </c>
      <c r="AW86" s="121">
        <f>Графики!CA22</f>
        <v>0</v>
      </c>
    </row>
    <row r="87" spans="1:49" ht="15" outlineLevel="1">
      <c r="A87" s="124">
        <v>38899</v>
      </c>
      <c r="B87" s="127">
        <f t="shared" si="10"/>
        <v>706080.6949651679</v>
      </c>
      <c r="C87" s="125">
        <f t="shared" si="11"/>
        <v>36469.66</v>
      </c>
      <c r="D87" s="121">
        <f>Графики!F23</f>
        <v>36469.66</v>
      </c>
      <c r="E87" s="125">
        <f t="shared" si="13"/>
        <v>44572.600000000006</v>
      </c>
      <c r="F87" s="121">
        <f>Графики!H23</f>
        <v>6846.39</v>
      </c>
      <c r="G87" s="121">
        <f>Графики!J23</f>
        <v>3077.87</v>
      </c>
      <c r="H87" s="121">
        <f>Графики!L23</f>
        <v>7257</v>
      </c>
      <c r="I87" s="121">
        <f>Графики!U23</f>
        <v>16967.22</v>
      </c>
      <c r="J87" s="121">
        <f>Графики!AP23</f>
        <v>10424.12</v>
      </c>
      <c r="K87" s="121">
        <f>Графики!AX23</f>
        <v>0</v>
      </c>
      <c r="L87" s="121">
        <f>Графики!BP23</f>
        <v>0</v>
      </c>
      <c r="M87" s="121">
        <f>Графики!BT23</f>
        <v>0</v>
      </c>
      <c r="N87" s="121">
        <f>Графики!BY23</f>
        <v>0</v>
      </c>
      <c r="O87" s="125">
        <f t="shared" si="14"/>
        <v>532098.504965168</v>
      </c>
      <c r="P87" s="121">
        <f>Графики!N23</f>
        <v>84483.41</v>
      </c>
      <c r="Q87" s="121">
        <f>Графики!Q23</f>
        <v>8336.6</v>
      </c>
      <c r="R87" s="121">
        <f>Графики!S23</f>
        <v>11912.26</v>
      </c>
      <c r="S87" s="121">
        <f>Графики!X23</f>
        <v>65646.49</v>
      </c>
      <c r="T87" s="121">
        <f>Графики!Z23</f>
        <v>13930.8</v>
      </c>
      <c r="U87" s="121">
        <f>Графики!AB23</f>
        <v>14022.97</v>
      </c>
      <c r="V87" s="121">
        <f>Графики!AD23</f>
        <v>24139.49</v>
      </c>
      <c r="W87" s="121">
        <f>Графики!AF23</f>
        <v>12207.83</v>
      </c>
      <c r="X87" s="121">
        <f>Графики!AH23</f>
        <v>2709.88</v>
      </c>
      <c r="Y87" s="121">
        <f>Графики!AJ23</f>
        <v>8514.43</v>
      </c>
      <c r="Z87" s="121">
        <f>Графики!AL23</f>
        <v>150227.98</v>
      </c>
      <c r="AA87" s="121">
        <f>Графики!AN23</f>
        <v>4726.3245916443875</v>
      </c>
      <c r="AB87" s="121">
        <f>Графики!AV23</f>
        <v>30885.082638171643</v>
      </c>
      <c r="AC87" s="121">
        <f>Графики!BA23</f>
        <v>0</v>
      </c>
      <c r="AD87" s="121">
        <f>Графики!BC23</f>
        <v>67129.245675</v>
      </c>
      <c r="AE87" s="121">
        <f>Графики!BF23</f>
        <v>5701.591941304297</v>
      </c>
      <c r="AF87" s="121">
        <f>Графики!BI23</f>
        <v>24115.86</v>
      </c>
      <c r="AG87" s="121">
        <f>Графики!BL23</f>
        <v>3408.260119047619</v>
      </c>
      <c r="AH87" s="121">
        <f>Графики!BR23</f>
        <v>0</v>
      </c>
      <c r="AI87" s="121">
        <f>Графики!BW23</f>
        <v>0</v>
      </c>
      <c r="AJ87" s="121">
        <f>Графики!CD23</f>
        <v>0</v>
      </c>
      <c r="AK87" s="121">
        <f>Графики!CF23</f>
        <v>0</v>
      </c>
      <c r="AL87" s="121">
        <f>Графики!CH23</f>
        <v>0</v>
      </c>
      <c r="AM87" s="121">
        <f>Графики!CJ23</f>
        <v>0</v>
      </c>
      <c r="AN87" s="121">
        <f>Графики!CL23</f>
        <v>0</v>
      </c>
      <c r="AO87" s="121">
        <f>Графики!CN23</f>
        <v>0</v>
      </c>
      <c r="AP87" s="121">
        <f>Графики!CP23</f>
        <v>0</v>
      </c>
      <c r="AQ87" s="121">
        <f>Графики!CR23</f>
        <v>0</v>
      </c>
      <c r="AR87" s="121">
        <f>Графики!CT23</f>
        <v>0</v>
      </c>
      <c r="AS87" s="125">
        <f t="shared" si="12"/>
        <v>92939.93</v>
      </c>
      <c r="AT87" s="121">
        <f>Графики!D23</f>
        <v>92939.93</v>
      </c>
      <c r="AU87" s="121">
        <f>Графики!AS23</f>
        <v>0</v>
      </c>
      <c r="AV87" s="125">
        <f t="shared" si="15"/>
        <v>0</v>
      </c>
      <c r="AW87" s="121">
        <f>Графики!CA23</f>
        <v>0</v>
      </c>
    </row>
    <row r="88" spans="1:49" ht="15" outlineLevel="1">
      <c r="A88" s="124">
        <v>38930</v>
      </c>
      <c r="B88" s="127">
        <f t="shared" si="10"/>
        <v>1118145.74</v>
      </c>
      <c r="C88" s="125">
        <f t="shared" si="11"/>
        <v>35895.55</v>
      </c>
      <c r="D88" s="121">
        <f>Графики!F24</f>
        <v>35895.55</v>
      </c>
      <c r="E88" s="125">
        <f t="shared" si="13"/>
        <v>433308.92000000004</v>
      </c>
      <c r="F88" s="121">
        <f>Графики!H24</f>
        <v>15864.07</v>
      </c>
      <c r="G88" s="121">
        <f>Графики!J24</f>
        <v>3034.05</v>
      </c>
      <c r="H88" s="121">
        <f>Графики!L24</f>
        <v>7140.18</v>
      </c>
      <c r="I88" s="121">
        <f>Графики!U24</f>
        <v>16746.56</v>
      </c>
      <c r="J88" s="121">
        <f>Графики!AP24</f>
        <v>10289.6</v>
      </c>
      <c r="K88" s="121">
        <f>Графики!AX24</f>
        <v>21145.12</v>
      </c>
      <c r="L88" s="121">
        <f>Графики!BP24</f>
        <v>359089.34</v>
      </c>
      <c r="M88" s="121">
        <f>Графики!BT24</f>
        <v>0</v>
      </c>
      <c r="N88" s="121">
        <f>Графики!BY24</f>
        <v>0</v>
      </c>
      <c r="O88" s="125">
        <f t="shared" si="14"/>
        <v>557284.36</v>
      </c>
      <c r="P88" s="121">
        <f>Графики!N24</f>
        <v>83360.54</v>
      </c>
      <c r="Q88" s="121">
        <f>Графики!Q24</f>
        <v>8238.33</v>
      </c>
      <c r="R88" s="121">
        <f>Графики!S24</f>
        <v>11767.21</v>
      </c>
      <c r="S88" s="121">
        <f>Графики!X24</f>
        <v>64850.67</v>
      </c>
      <c r="T88" s="121">
        <f>Графики!Z24</f>
        <v>13772.17</v>
      </c>
      <c r="U88" s="121">
        <f>Графики!AB24</f>
        <v>13863.29</v>
      </c>
      <c r="V88" s="121">
        <f>Графики!AD24</f>
        <v>23856</v>
      </c>
      <c r="W88" s="121">
        <f>Графики!AF24</f>
        <v>12071.91</v>
      </c>
      <c r="X88" s="121">
        <f>Графики!AH24</f>
        <v>2677.8</v>
      </c>
      <c r="Y88" s="121">
        <f>Графики!AJ24</f>
        <v>8416.57</v>
      </c>
      <c r="Z88" s="121">
        <f>Графики!AL24</f>
        <v>143103.19</v>
      </c>
      <c r="AA88" s="121">
        <f>Графики!AN24</f>
        <v>4678.38</v>
      </c>
      <c r="AB88" s="121">
        <f>Графики!AV24</f>
        <v>6072.57</v>
      </c>
      <c r="AC88" s="121">
        <f>Графики!BA24</f>
        <v>70894.66</v>
      </c>
      <c r="AD88" s="121">
        <f>Графики!BC24</f>
        <v>66448.48</v>
      </c>
      <c r="AE88" s="121">
        <f>Графики!BF24</f>
        <v>5643.4</v>
      </c>
      <c r="AF88" s="121">
        <f>Графики!BI24</f>
        <v>15199.61</v>
      </c>
      <c r="AG88" s="121">
        <f>Графики!BL24</f>
        <v>2369.58</v>
      </c>
      <c r="AH88" s="121">
        <f>Графики!BR24</f>
        <v>0</v>
      </c>
      <c r="AI88" s="121">
        <f>Графики!BW24</f>
        <v>0</v>
      </c>
      <c r="AJ88" s="121">
        <f>Графики!CD24</f>
        <v>0</v>
      </c>
      <c r="AK88" s="121">
        <f>Графики!CF24</f>
        <v>0</v>
      </c>
      <c r="AL88" s="121">
        <f>Графики!CH24</f>
        <v>0</v>
      </c>
      <c r="AM88" s="121">
        <f>Графики!CJ24</f>
        <v>0</v>
      </c>
      <c r="AN88" s="121">
        <f>Графики!CL24</f>
        <v>0</v>
      </c>
      <c r="AO88" s="121">
        <f>Графики!CN24</f>
        <v>0</v>
      </c>
      <c r="AP88" s="121">
        <f>Графики!CP24</f>
        <v>0</v>
      </c>
      <c r="AQ88" s="121">
        <f>Графики!CR24</f>
        <v>0</v>
      </c>
      <c r="AR88" s="121">
        <f>Графики!CT24</f>
        <v>0</v>
      </c>
      <c r="AS88" s="125">
        <f t="shared" si="12"/>
        <v>91656.91</v>
      </c>
      <c r="AT88" s="121">
        <f>Графики!D24</f>
        <v>91656.91</v>
      </c>
      <c r="AU88" s="121">
        <f>Графики!AS24</f>
        <v>0</v>
      </c>
      <c r="AV88" s="125">
        <f t="shared" si="15"/>
        <v>0</v>
      </c>
      <c r="AW88" s="121">
        <f>Графики!CA24</f>
        <v>0</v>
      </c>
    </row>
    <row r="89" spans="1:49" ht="15" outlineLevel="1">
      <c r="A89" s="124">
        <v>38961</v>
      </c>
      <c r="B89" s="127">
        <f t="shared" si="10"/>
        <v>744436.6600000001</v>
      </c>
      <c r="C89" s="125">
        <f t="shared" si="11"/>
        <v>35321.44</v>
      </c>
      <c r="D89" s="121">
        <f>Графики!F25</f>
        <v>35321.44</v>
      </c>
      <c r="E89" s="125">
        <f t="shared" si="13"/>
        <v>55278.64</v>
      </c>
      <c r="F89" s="121">
        <f>Графики!H25</f>
        <v>15631.58</v>
      </c>
      <c r="G89" s="121">
        <f>Графики!J25</f>
        <v>2990.23</v>
      </c>
      <c r="H89" s="121">
        <f>Графики!L25</f>
        <v>7023.36</v>
      </c>
      <c r="I89" s="121">
        <f>Графики!U25</f>
        <v>16524.72</v>
      </c>
      <c r="J89" s="121">
        <f>Графики!AP25</f>
        <v>10135.9</v>
      </c>
      <c r="K89" s="121">
        <f>Графики!AX25</f>
        <v>2972.85</v>
      </c>
      <c r="L89" s="121">
        <f>Графики!BP25</f>
        <v>0</v>
      </c>
      <c r="M89" s="121">
        <f>Графики!BT25</f>
        <v>0</v>
      </c>
      <c r="N89" s="121">
        <f>Графики!BY25</f>
        <v>0</v>
      </c>
      <c r="O89" s="125">
        <f t="shared" si="14"/>
        <v>533753.6400000001</v>
      </c>
      <c r="P89" s="121">
        <f>Графики!N25</f>
        <v>82237.67</v>
      </c>
      <c r="Q89" s="121">
        <f>Графики!Q25</f>
        <v>8140.04</v>
      </c>
      <c r="R89" s="121">
        <f>Графики!S25</f>
        <v>11623.13</v>
      </c>
      <c r="S89" s="121">
        <f>Графики!X25</f>
        <v>64054.86</v>
      </c>
      <c r="T89" s="121">
        <f>Графики!Z25</f>
        <v>13613.55</v>
      </c>
      <c r="U89" s="121">
        <f>Графики!AB25</f>
        <v>13703.61</v>
      </c>
      <c r="V89" s="121">
        <f>Графики!AD25</f>
        <v>23572.5</v>
      </c>
      <c r="W89" s="121">
        <f>Графики!AF25</f>
        <v>11936</v>
      </c>
      <c r="X89" s="121">
        <f>Графики!AH25</f>
        <v>2645.72</v>
      </c>
      <c r="Y89" s="121">
        <f>Графики!AJ25</f>
        <v>8318.7</v>
      </c>
      <c r="Z89" s="121">
        <f>Графики!AL25</f>
        <v>146740.37</v>
      </c>
      <c r="AA89" s="121">
        <f>Графики!AN25</f>
        <v>4630.47</v>
      </c>
      <c r="AB89" s="121">
        <f>Графики!AV25</f>
        <v>3382.78</v>
      </c>
      <c r="AC89" s="121">
        <f>Графики!BA25</f>
        <v>9909.83</v>
      </c>
      <c r="AD89" s="121">
        <f>Графики!BC25</f>
        <v>65767.72</v>
      </c>
      <c r="AE89" s="121">
        <f>Графики!BF25</f>
        <v>5585.2</v>
      </c>
      <c r="AF89" s="121">
        <f>Графики!BI25</f>
        <v>14658.15</v>
      </c>
      <c r="AG89" s="121">
        <f>Графики!BL25</f>
        <v>43233.34</v>
      </c>
      <c r="AH89" s="121">
        <f>Графики!BR25</f>
        <v>0</v>
      </c>
      <c r="AI89" s="121">
        <f>Графики!BW25</f>
        <v>0</v>
      </c>
      <c r="AJ89" s="121">
        <f>Графики!CD25</f>
        <v>0</v>
      </c>
      <c r="AK89" s="121">
        <f>Графики!CF25</f>
        <v>0</v>
      </c>
      <c r="AL89" s="121">
        <f>Графики!CH25</f>
        <v>0</v>
      </c>
      <c r="AM89" s="121">
        <f>Графики!CJ25</f>
        <v>0</v>
      </c>
      <c r="AN89" s="121">
        <f>Графики!CL25</f>
        <v>0</v>
      </c>
      <c r="AO89" s="121">
        <f>Графики!CN25</f>
        <v>0</v>
      </c>
      <c r="AP89" s="121">
        <f>Графики!CP25</f>
        <v>0</v>
      </c>
      <c r="AQ89" s="121">
        <f>Графики!CR25</f>
        <v>0</v>
      </c>
      <c r="AR89" s="121">
        <f>Графики!CT25</f>
        <v>0</v>
      </c>
      <c r="AS89" s="125">
        <f t="shared" si="12"/>
        <v>120082.94</v>
      </c>
      <c r="AT89" s="121">
        <f>Графики!D25</f>
        <v>90373.9</v>
      </c>
      <c r="AU89" s="121">
        <f>Графики!AS25</f>
        <v>29709.04</v>
      </c>
      <c r="AV89" s="125">
        <f t="shared" si="15"/>
        <v>0</v>
      </c>
      <c r="AW89" s="121">
        <f>Графики!CA25</f>
        <v>0</v>
      </c>
    </row>
    <row r="90" spans="1:49" ht="15" outlineLevel="1">
      <c r="A90" s="124">
        <v>38991</v>
      </c>
      <c r="B90" s="127">
        <f t="shared" si="10"/>
        <v>735306.03</v>
      </c>
      <c r="C90" s="125">
        <f t="shared" si="11"/>
        <v>34747.33</v>
      </c>
      <c r="D90" s="121">
        <f>Графики!F26</f>
        <v>34747.33</v>
      </c>
      <c r="E90" s="125">
        <f t="shared" si="13"/>
        <v>53724.65</v>
      </c>
      <c r="F90" s="121">
        <f>Графики!H26</f>
        <v>15399.12</v>
      </c>
      <c r="G90" s="121">
        <f>Графики!J26</f>
        <v>2946.12</v>
      </c>
      <c r="H90" s="121">
        <f>Графики!L26</f>
        <v>6906.54</v>
      </c>
      <c r="I90" s="121">
        <f>Графики!U26</f>
        <v>16304.06</v>
      </c>
      <c r="J90" s="121">
        <f>Графики!AP26</f>
        <v>10019.38</v>
      </c>
      <c r="K90" s="121">
        <f>Графики!AX26</f>
        <v>2149.43</v>
      </c>
      <c r="L90" s="121">
        <f>Графики!BP26</f>
        <v>0</v>
      </c>
      <c r="M90" s="121">
        <f>Графики!BT26</f>
        <v>0</v>
      </c>
      <c r="N90" s="121">
        <f>Графики!BY26</f>
        <v>0</v>
      </c>
      <c r="O90" s="125">
        <f t="shared" si="14"/>
        <v>536022.16</v>
      </c>
      <c r="P90" s="121">
        <f>Графики!N26</f>
        <v>81114.81</v>
      </c>
      <c r="Q90" s="121">
        <f>Графики!Q26</f>
        <v>8041.75</v>
      </c>
      <c r="R90" s="121">
        <f>Графики!S26</f>
        <v>11478.08</v>
      </c>
      <c r="S90" s="121">
        <f>Графики!X26</f>
        <v>63259.08</v>
      </c>
      <c r="T90" s="121">
        <f>Графики!Z26</f>
        <v>13454.92</v>
      </c>
      <c r="U90" s="121">
        <f>Графики!AB26</f>
        <v>13543.94</v>
      </c>
      <c r="V90" s="121">
        <f>Графики!AD26</f>
        <v>23289.01</v>
      </c>
      <c r="W90" s="121">
        <f>Графики!AF26</f>
        <v>11800.09</v>
      </c>
      <c r="X90" s="121">
        <f>Графики!AH26</f>
        <v>2613.65</v>
      </c>
      <c r="Y90" s="121">
        <f>Графики!AJ26</f>
        <v>8220.83</v>
      </c>
      <c r="Z90" s="121">
        <f>Графики!AL26</f>
        <v>144996.53</v>
      </c>
      <c r="AA90" s="121">
        <f>Графики!AN26</f>
        <v>4582.53</v>
      </c>
      <c r="AB90" s="121">
        <f>Графики!AV26</f>
        <v>3282.89</v>
      </c>
      <c r="AC90" s="121">
        <f>Графики!BA26</f>
        <v>29999.26</v>
      </c>
      <c r="AD90" s="121">
        <f>Графики!BC26</f>
        <v>65086.95</v>
      </c>
      <c r="AE90" s="121">
        <f>Графики!BF26</f>
        <v>5527</v>
      </c>
      <c r="AF90" s="121">
        <f>Графики!BI26</f>
        <v>14503.42</v>
      </c>
      <c r="AG90" s="121">
        <f>Графики!BL26</f>
        <v>14192.66</v>
      </c>
      <c r="AH90" s="121">
        <f>Графики!BR26</f>
        <v>17034.76</v>
      </c>
      <c r="AI90" s="121">
        <f>Графики!BW26</f>
        <v>0</v>
      </c>
      <c r="AJ90" s="121">
        <f>Графики!CD26</f>
        <v>0</v>
      </c>
      <c r="AK90" s="121">
        <f>Графики!CF26</f>
        <v>0</v>
      </c>
      <c r="AL90" s="121">
        <f>Графики!CH26</f>
        <v>0</v>
      </c>
      <c r="AM90" s="121">
        <f>Графики!CJ26</f>
        <v>0</v>
      </c>
      <c r="AN90" s="121">
        <f>Графики!CL26</f>
        <v>0</v>
      </c>
      <c r="AO90" s="121">
        <f>Графики!CN26</f>
        <v>0</v>
      </c>
      <c r="AP90" s="121">
        <f>Графики!CP26</f>
        <v>0</v>
      </c>
      <c r="AQ90" s="121">
        <f>Графики!CR26</f>
        <v>0</v>
      </c>
      <c r="AR90" s="121">
        <f>Графики!CT26</f>
        <v>0</v>
      </c>
      <c r="AS90" s="125">
        <f t="shared" si="12"/>
        <v>110811.89</v>
      </c>
      <c r="AT90" s="121">
        <f>Графики!D26</f>
        <v>89090.92</v>
      </c>
      <c r="AU90" s="121">
        <f>Графики!AS26</f>
        <v>21720.97</v>
      </c>
      <c r="AV90" s="125">
        <f t="shared" si="15"/>
        <v>0</v>
      </c>
      <c r="AW90" s="121">
        <f>Графики!CA26</f>
        <v>0</v>
      </c>
    </row>
    <row r="91" spans="1:49" ht="15" outlineLevel="1">
      <c r="A91" s="124">
        <v>39022</v>
      </c>
      <c r="B91" s="127">
        <f t="shared" si="10"/>
        <v>2672624.8900000006</v>
      </c>
      <c r="C91" s="125">
        <f>SUM(D91)</f>
        <v>34173.21</v>
      </c>
      <c r="D91" s="121">
        <f>Графики!F27</f>
        <v>34173.21</v>
      </c>
      <c r="E91" s="125">
        <f t="shared" si="13"/>
        <v>289946.74</v>
      </c>
      <c r="F91" s="121">
        <f>Графики!H27</f>
        <v>15166.65</v>
      </c>
      <c r="G91" s="121">
        <f>Графики!J27</f>
        <v>2902.59</v>
      </c>
      <c r="H91" s="121">
        <f>Графики!L27</f>
        <v>6790.9</v>
      </c>
      <c r="I91" s="121">
        <f>Графики!U27</f>
        <v>16083.4</v>
      </c>
      <c r="J91" s="121">
        <f>Графики!AP27</f>
        <v>9884.85</v>
      </c>
      <c r="K91" s="121">
        <f>Графики!AX27</f>
        <v>2127.15</v>
      </c>
      <c r="L91" s="121">
        <f>Графики!BP27</f>
        <v>0</v>
      </c>
      <c r="M91" s="121">
        <f>Графики!BT27</f>
        <v>236991.2</v>
      </c>
      <c r="N91" s="121">
        <f>Графики!BY27</f>
        <v>0</v>
      </c>
      <c r="O91" s="125">
        <f t="shared" si="14"/>
        <v>1958010.6</v>
      </c>
      <c r="P91" s="121">
        <f>Графики!N27</f>
        <v>79991.93</v>
      </c>
      <c r="Q91" s="121">
        <f>Графики!Q27</f>
        <v>7943.47</v>
      </c>
      <c r="R91" s="121">
        <f>Графики!S27</f>
        <v>11333.7</v>
      </c>
      <c r="S91" s="121">
        <f>Графики!X27</f>
        <v>62463.27</v>
      </c>
      <c r="T91" s="121">
        <f>Графики!Z27</f>
        <v>13296.29</v>
      </c>
      <c r="U91" s="121">
        <f>Графики!AB27</f>
        <v>13384.26</v>
      </c>
      <c r="V91" s="121">
        <f>Графики!AD27</f>
        <v>23005.51</v>
      </c>
      <c r="W91" s="121">
        <f>Графики!AF27</f>
        <v>11664.17</v>
      </c>
      <c r="X91" s="121">
        <f>Графики!AH27</f>
        <v>2581.57</v>
      </c>
      <c r="Y91" s="121">
        <f>Графики!AJ27</f>
        <v>8122.95</v>
      </c>
      <c r="Z91" s="121">
        <f>Графики!AL27</f>
        <v>143252.8</v>
      </c>
      <c r="AA91" s="121">
        <f>Графики!AN27</f>
        <v>4534.61</v>
      </c>
      <c r="AB91" s="121">
        <f>Графики!AV27</f>
        <v>3248.57</v>
      </c>
      <c r="AC91" s="121">
        <f>Графики!BA27</f>
        <v>10039.27</v>
      </c>
      <c r="AD91" s="121">
        <f>Графики!BC27</f>
        <v>64406.19</v>
      </c>
      <c r="AE91" s="121">
        <f>Графики!BF27</f>
        <v>5468.79</v>
      </c>
      <c r="AF91" s="121">
        <f>Графики!BI27</f>
        <v>14348.68</v>
      </c>
      <c r="AG91" s="121">
        <f>Графики!BL27</f>
        <v>14042.61</v>
      </c>
      <c r="AH91" s="121">
        <f>Графики!BR27</f>
        <v>14627.71</v>
      </c>
      <c r="AI91" s="121">
        <f>Графики!BW27</f>
        <v>1450254.25</v>
      </c>
      <c r="AJ91" s="121">
        <f>Графики!CD27</f>
        <v>0</v>
      </c>
      <c r="AK91" s="121">
        <f>Графики!CF27</f>
        <v>0</v>
      </c>
      <c r="AL91" s="121">
        <f>Графики!CH27</f>
        <v>0</v>
      </c>
      <c r="AM91" s="121">
        <f>Графики!CJ27</f>
        <v>0</v>
      </c>
      <c r="AN91" s="121">
        <f>Графики!CL27</f>
        <v>0</v>
      </c>
      <c r="AO91" s="121">
        <f>Графики!CN27</f>
        <v>0</v>
      </c>
      <c r="AP91" s="121">
        <f>Графики!CP27</f>
        <v>0</v>
      </c>
      <c r="AQ91" s="121">
        <f>Графики!CR27</f>
        <v>0</v>
      </c>
      <c r="AR91" s="121">
        <f>Графики!CT27</f>
        <v>0</v>
      </c>
      <c r="AS91" s="125">
        <f>SUM(AT91:AU91)</f>
        <v>115749.85</v>
      </c>
      <c r="AT91" s="121">
        <f>Графики!D27</f>
        <v>94244.77</v>
      </c>
      <c r="AU91" s="121">
        <f>Графики!AS27</f>
        <v>21505.08</v>
      </c>
      <c r="AV91" s="125">
        <f t="shared" si="15"/>
        <v>274744.49</v>
      </c>
      <c r="AW91" s="121">
        <f>Графики!CA27</f>
        <v>274744.49</v>
      </c>
    </row>
    <row r="92" spans="1:49" ht="15" outlineLevel="1">
      <c r="A92" s="124">
        <v>39052</v>
      </c>
      <c r="B92" s="127">
        <f t="shared" si="10"/>
        <v>2173934.3000000003</v>
      </c>
      <c r="C92" s="125">
        <f aca="true" t="shared" si="16" ref="C92:C128">SUM(D92)</f>
        <v>33599.1</v>
      </c>
      <c r="D92" s="121">
        <f>Графики!F28</f>
        <v>33599.1</v>
      </c>
      <c r="E92" s="125">
        <f t="shared" si="13"/>
        <v>78730.81</v>
      </c>
      <c r="F92" s="121">
        <f>Графики!H28</f>
        <v>14934.15</v>
      </c>
      <c r="G92" s="121">
        <f>Графики!J28</f>
        <v>2858.78</v>
      </c>
      <c r="H92" s="121">
        <f>Графики!L28</f>
        <v>6674.08</v>
      </c>
      <c r="I92" s="121">
        <f>Графики!U28</f>
        <v>15862.74</v>
      </c>
      <c r="J92" s="121">
        <f>Графики!AP28</f>
        <v>9746.16</v>
      </c>
      <c r="K92" s="121">
        <f>Графики!AX28</f>
        <v>2104.9</v>
      </c>
      <c r="L92" s="121">
        <f>Графики!BP28</f>
        <v>0</v>
      </c>
      <c r="M92" s="121">
        <f>Графики!BT28</f>
        <v>26550</v>
      </c>
      <c r="N92" s="121">
        <f>Графики!BY28</f>
        <v>0</v>
      </c>
      <c r="O92" s="125">
        <f t="shared" si="14"/>
        <v>1516345.32</v>
      </c>
      <c r="P92" s="121">
        <f>Графики!N28</f>
        <v>78869.08</v>
      </c>
      <c r="Q92" s="121">
        <f>Графики!Q28</f>
        <v>7845.18</v>
      </c>
      <c r="R92" s="121">
        <f>Графики!S28</f>
        <v>11188.65</v>
      </c>
      <c r="S92" s="121">
        <f>Графики!X28</f>
        <v>21196.4</v>
      </c>
      <c r="T92" s="121">
        <f>Графики!Z28</f>
        <v>13137.67</v>
      </c>
      <c r="U92" s="121">
        <f>Графики!AB28</f>
        <v>13224.58</v>
      </c>
      <c r="V92" s="121">
        <f>Графики!AD28</f>
        <v>22722.02</v>
      </c>
      <c r="W92" s="121">
        <f>Графики!AF28</f>
        <v>11528.26</v>
      </c>
      <c r="X92" s="121">
        <f>Графики!AH28</f>
        <v>2549.51</v>
      </c>
      <c r="Y92" s="121">
        <f>Графики!AJ28</f>
        <v>8025.09</v>
      </c>
      <c r="Z92" s="121">
        <f>Графики!AL28</f>
        <v>141508.98</v>
      </c>
      <c r="AA92" s="121">
        <f>Графики!AN28</f>
        <v>4486.68</v>
      </c>
      <c r="AB92" s="121">
        <f>Графики!AV28</f>
        <v>3214.24</v>
      </c>
      <c r="AC92" s="121">
        <f>Графики!BA28</f>
        <v>9360.02</v>
      </c>
      <c r="AD92" s="121">
        <f>Графики!BC28</f>
        <v>63725.43</v>
      </c>
      <c r="AE92" s="121">
        <f>Графики!BF28</f>
        <v>5410.61</v>
      </c>
      <c r="AF92" s="121">
        <f>Графики!BI28</f>
        <v>14193.92</v>
      </c>
      <c r="AG92" s="121">
        <f>Графики!BL28</f>
        <v>13892.55</v>
      </c>
      <c r="AH92" s="121">
        <f>Графики!BR28</f>
        <v>14476.25</v>
      </c>
      <c r="AI92" s="121">
        <f>Графики!BW28</f>
        <v>141621.44</v>
      </c>
      <c r="AJ92" s="121">
        <f>Графики!CD28</f>
        <v>29011.5</v>
      </c>
      <c r="AK92" s="121">
        <f>Графики!CF28</f>
        <v>843431.21</v>
      </c>
      <c r="AL92" s="121">
        <f>Графики!CH28</f>
        <v>12027.15</v>
      </c>
      <c r="AM92" s="121">
        <f>Графики!CJ28</f>
        <v>10592.51</v>
      </c>
      <c r="AN92" s="121">
        <f>Графики!CL28</f>
        <v>0</v>
      </c>
      <c r="AO92" s="121">
        <f>Графики!CN28</f>
        <v>0</v>
      </c>
      <c r="AP92" s="121">
        <f>Графики!CP28</f>
        <v>9892.12</v>
      </c>
      <c r="AQ92" s="121">
        <f>Графики!CR28</f>
        <v>0</v>
      </c>
      <c r="AR92" s="121">
        <f>Графики!CT28</f>
        <v>9214.27</v>
      </c>
      <c r="AS92" s="125">
        <f aca="true" t="shared" si="17" ref="AS92:AS128">SUM(AT92:AU92)</f>
        <v>514923.26</v>
      </c>
      <c r="AT92" s="121">
        <f>Графики!D28</f>
        <v>92961.75</v>
      </c>
      <c r="AU92" s="121">
        <f>Графики!AS28</f>
        <v>421961.51</v>
      </c>
      <c r="AV92" s="125">
        <f t="shared" si="15"/>
        <v>30335.81</v>
      </c>
      <c r="AW92" s="121">
        <f>Графики!CA28</f>
        <v>30335.81</v>
      </c>
    </row>
    <row r="93" spans="1:49" ht="15" outlineLevel="1">
      <c r="A93" s="124">
        <v>39083</v>
      </c>
      <c r="B93" s="127">
        <f t="shared" si="10"/>
        <v>2988819.32</v>
      </c>
      <c r="C93" s="125">
        <f t="shared" si="16"/>
        <v>33025</v>
      </c>
      <c r="D93" s="121">
        <f>Графики!F29</f>
        <v>33025</v>
      </c>
      <c r="E93" s="125">
        <f t="shared" si="13"/>
        <v>314734.4</v>
      </c>
      <c r="F93" s="121">
        <f>Графики!H29</f>
        <v>14701.67</v>
      </c>
      <c r="G93" s="121">
        <f>Графики!J29</f>
        <v>2815.24</v>
      </c>
      <c r="H93" s="121">
        <f>Графики!L29</f>
        <v>6557.26</v>
      </c>
      <c r="I93" s="121">
        <f>Графики!U29</f>
        <v>15642.08</v>
      </c>
      <c r="J93" s="121">
        <f>Графики!AP29</f>
        <v>9632.65</v>
      </c>
      <c r="K93" s="121">
        <f>Графики!AX29</f>
        <v>2082.66</v>
      </c>
      <c r="L93" s="121">
        <f>Графики!BP29</f>
        <v>0</v>
      </c>
      <c r="M93" s="121">
        <f>Графики!BT29</f>
        <v>26240.84</v>
      </c>
      <c r="N93" s="121">
        <f>Графики!BY29</f>
        <v>237062</v>
      </c>
      <c r="O93" s="125">
        <f t="shared" si="14"/>
        <v>2303153.73</v>
      </c>
      <c r="P93" s="121">
        <f>Графики!N29</f>
        <v>77746.22</v>
      </c>
      <c r="Q93" s="121">
        <f>Графики!Q29</f>
        <v>7746.9</v>
      </c>
      <c r="R93" s="121">
        <f>Графики!S29</f>
        <v>11044.58</v>
      </c>
      <c r="S93" s="121">
        <f>Графики!X29</f>
        <v>101342.73</v>
      </c>
      <c r="T93" s="121">
        <f>Графики!Z29</f>
        <v>12979.03</v>
      </c>
      <c r="U93" s="121">
        <f>Графики!AB29</f>
        <v>13064.9</v>
      </c>
      <c r="V93" s="121">
        <f>Графики!AD29</f>
        <v>22438.52</v>
      </c>
      <c r="W93" s="121">
        <f>Графики!AF29</f>
        <v>11392.34</v>
      </c>
      <c r="X93" s="121">
        <f>Графики!AH29</f>
        <v>2517.44</v>
      </c>
      <c r="Y93" s="121">
        <f>Графики!AJ29</f>
        <v>7927.34</v>
      </c>
      <c r="Z93" s="121">
        <f>Графики!AL29</f>
        <v>139765.17</v>
      </c>
      <c r="AA93" s="121">
        <f>Графики!AN29</f>
        <v>4438.74</v>
      </c>
      <c r="AB93" s="121">
        <f>Графики!AV29</f>
        <v>3179.91</v>
      </c>
      <c r="AC93" s="121">
        <f>Графики!BA29</f>
        <v>9261.59</v>
      </c>
      <c r="AD93" s="121">
        <f>Графики!BC29</f>
        <v>63044.7</v>
      </c>
      <c r="AE93" s="121">
        <f>Графики!BF29</f>
        <v>5352.43</v>
      </c>
      <c r="AF93" s="121">
        <f>Графики!BI29</f>
        <v>14039.17</v>
      </c>
      <c r="AG93" s="121">
        <f>Графики!BL29</f>
        <v>13742.51</v>
      </c>
      <c r="AH93" s="121">
        <f>Графики!BR29</f>
        <v>14324.81</v>
      </c>
      <c r="AI93" s="121">
        <f>Графики!BW29</f>
        <v>134383.19</v>
      </c>
      <c r="AJ93" s="121">
        <f>Графики!CD29</f>
        <v>3687.3</v>
      </c>
      <c r="AK93" s="121">
        <f>Графики!CF29</f>
        <v>105870.51</v>
      </c>
      <c r="AL93" s="121">
        <f>Графики!CH29</f>
        <v>1543.25</v>
      </c>
      <c r="AM93" s="121">
        <f>Графики!CJ29</f>
        <v>9534.96</v>
      </c>
      <c r="AN93" s="121">
        <f>Графики!CL29</f>
        <v>749194.8</v>
      </c>
      <c r="AO93" s="121">
        <f>Графики!CN29</f>
        <v>708078.65</v>
      </c>
      <c r="AP93" s="121">
        <f>Графики!CP29</f>
        <v>867.68</v>
      </c>
      <c r="AQ93" s="121">
        <f>Графики!CR29</f>
        <v>53659.29</v>
      </c>
      <c r="AR93" s="121">
        <f>Графики!CT29</f>
        <v>985.07</v>
      </c>
      <c r="AS93" s="125">
        <f t="shared" si="17"/>
        <v>310599.05</v>
      </c>
      <c r="AT93" s="121">
        <f>Графики!D29</f>
        <v>91678.77</v>
      </c>
      <c r="AU93" s="121">
        <f>Графики!AS29</f>
        <v>218920.28</v>
      </c>
      <c r="AV93" s="125">
        <f t="shared" si="15"/>
        <v>27307.14</v>
      </c>
      <c r="AW93" s="121">
        <f>Графики!CA29</f>
        <v>27307.14</v>
      </c>
    </row>
    <row r="94" spans="1:49" ht="15" outlineLevel="1">
      <c r="A94" s="124">
        <v>39114</v>
      </c>
      <c r="B94" s="127">
        <f t="shared" si="10"/>
        <v>32450.89</v>
      </c>
      <c r="C94" s="125">
        <f t="shared" si="16"/>
        <v>32450.89</v>
      </c>
      <c r="D94" s="121">
        <f>Графики!F30</f>
        <v>32450.89</v>
      </c>
      <c r="E94" s="125">
        <f t="shared" si="13"/>
        <v>0</v>
      </c>
      <c r="F94" s="121">
        <f>Графики!H30</f>
        <v>0</v>
      </c>
      <c r="G94" s="121">
        <f>Графики!J30</f>
        <v>0</v>
      </c>
      <c r="H94" s="121">
        <f>Графики!L30</f>
        <v>0</v>
      </c>
      <c r="I94" s="121">
        <f>Графики!U30</f>
        <v>0</v>
      </c>
      <c r="J94" s="121">
        <f>Графики!AP30</f>
        <v>0</v>
      </c>
      <c r="K94" s="121">
        <f>Графики!AX30</f>
        <v>0</v>
      </c>
      <c r="L94" s="121">
        <f>Графики!BP30</f>
        <v>0</v>
      </c>
      <c r="M94" s="121">
        <f>Графики!BT30</f>
        <v>0</v>
      </c>
      <c r="N94" s="121">
        <f>Графики!BY30</f>
        <v>0</v>
      </c>
      <c r="O94" s="125">
        <f t="shared" si="14"/>
        <v>0</v>
      </c>
      <c r="P94" s="121">
        <f>Графики!N30</f>
        <v>0</v>
      </c>
      <c r="Q94" s="121">
        <f>Графики!Q30</f>
        <v>0</v>
      </c>
      <c r="R94" s="121">
        <f>Графики!S30</f>
        <v>0</v>
      </c>
      <c r="S94" s="121">
        <f>Графики!X30</f>
        <v>0</v>
      </c>
      <c r="T94" s="121">
        <f>Графики!Z30</f>
        <v>0</v>
      </c>
      <c r="U94" s="121">
        <f>Графики!AB30</f>
        <v>0</v>
      </c>
      <c r="V94" s="121">
        <f>Графики!AD30</f>
        <v>0</v>
      </c>
      <c r="W94" s="121">
        <f>Графики!AF30</f>
        <v>0</v>
      </c>
      <c r="X94" s="121">
        <f>Графики!AH30</f>
        <v>0</v>
      </c>
      <c r="Y94" s="121">
        <f>Графики!AJ30</f>
        <v>0</v>
      </c>
      <c r="Z94" s="121">
        <f>Графики!AL30</f>
        <v>0</v>
      </c>
      <c r="AA94" s="121">
        <f>Графики!AN30</f>
        <v>0</v>
      </c>
      <c r="AB94" s="121">
        <f>Графики!AV30</f>
        <v>0</v>
      </c>
      <c r="AC94" s="121">
        <f>Графики!BA30</f>
        <v>0</v>
      </c>
      <c r="AD94" s="121">
        <f>Графики!BC30</f>
        <v>0</v>
      </c>
      <c r="AE94" s="121">
        <f>Графики!BF30</f>
        <v>0</v>
      </c>
      <c r="AF94" s="121">
        <f>Графики!BI30</f>
        <v>0</v>
      </c>
      <c r="AG94" s="121">
        <f>Графики!BL30</f>
        <v>0</v>
      </c>
      <c r="AH94" s="121">
        <f>Графики!BR30</f>
        <v>0</v>
      </c>
      <c r="AI94" s="121">
        <f>Графики!BW30</f>
        <v>0</v>
      </c>
      <c r="AJ94" s="121">
        <f>Графики!CD30</f>
        <v>0</v>
      </c>
      <c r="AK94" s="121">
        <f>Графики!CF30</f>
        <v>0</v>
      </c>
      <c r="AL94" s="121">
        <f>Графики!CH30</f>
        <v>0</v>
      </c>
      <c r="AM94" s="121">
        <f>Графики!CJ30</f>
        <v>0</v>
      </c>
      <c r="AN94" s="121">
        <f>Графики!CL30</f>
        <v>0</v>
      </c>
      <c r="AO94" s="121">
        <f>Графики!CN30</f>
        <v>0</v>
      </c>
      <c r="AP94" s="121">
        <f>Графики!CP30</f>
        <v>0</v>
      </c>
      <c r="AQ94" s="121">
        <f>Графики!CR30</f>
        <v>0</v>
      </c>
      <c r="AR94" s="121">
        <f>Графики!CT30</f>
        <v>0</v>
      </c>
      <c r="AS94" s="125">
        <f t="shared" si="17"/>
        <v>0</v>
      </c>
      <c r="AT94" s="121">
        <f>Графики!D30</f>
        <v>0</v>
      </c>
      <c r="AU94" s="121">
        <f>Графики!AS30</f>
        <v>0</v>
      </c>
      <c r="AV94" s="125">
        <f t="shared" si="15"/>
        <v>0</v>
      </c>
      <c r="AW94" s="121">
        <f>Графики!CA30</f>
        <v>0</v>
      </c>
    </row>
    <row r="95" spans="1:49" ht="15" outlineLevel="1">
      <c r="A95" s="124">
        <v>39142</v>
      </c>
      <c r="B95" s="127">
        <f t="shared" si="10"/>
        <v>0</v>
      </c>
      <c r="C95" s="125">
        <f t="shared" si="16"/>
        <v>0</v>
      </c>
      <c r="D95" s="121">
        <f>Графики!F31</f>
        <v>0</v>
      </c>
      <c r="E95" s="125">
        <f t="shared" si="13"/>
        <v>0</v>
      </c>
      <c r="F95" s="121">
        <f>Графики!H31</f>
        <v>0</v>
      </c>
      <c r="G95" s="121">
        <f>Графики!J31</f>
        <v>0</v>
      </c>
      <c r="H95" s="121">
        <f>Графики!L31</f>
        <v>0</v>
      </c>
      <c r="I95" s="121">
        <f>Графики!U31</f>
        <v>0</v>
      </c>
      <c r="J95" s="121">
        <f>Графики!AP31</f>
        <v>0</v>
      </c>
      <c r="K95" s="121">
        <f>Графики!AX31</f>
        <v>0</v>
      </c>
      <c r="L95" s="121">
        <f>Графики!BP31</f>
        <v>0</v>
      </c>
      <c r="M95" s="121">
        <f>Графики!BT31</f>
        <v>0</v>
      </c>
      <c r="N95" s="121">
        <f>Графики!BY31</f>
        <v>0</v>
      </c>
      <c r="O95" s="125">
        <f t="shared" si="14"/>
        <v>0</v>
      </c>
      <c r="P95" s="121">
        <f>Графики!N31</f>
        <v>0</v>
      </c>
      <c r="Q95" s="121">
        <f>Графики!Q31</f>
        <v>0</v>
      </c>
      <c r="R95" s="121">
        <f>Графики!S31</f>
        <v>0</v>
      </c>
      <c r="S95" s="121">
        <f>Графики!X31</f>
        <v>0</v>
      </c>
      <c r="T95" s="121">
        <f>Графики!Z31</f>
        <v>0</v>
      </c>
      <c r="U95" s="121">
        <f>Графики!AB31</f>
        <v>0</v>
      </c>
      <c r="V95" s="121">
        <f>Графики!AD31</f>
        <v>0</v>
      </c>
      <c r="W95" s="121">
        <f>Графики!AF31</f>
        <v>0</v>
      </c>
      <c r="X95" s="121">
        <f>Графики!AH31</f>
        <v>0</v>
      </c>
      <c r="Y95" s="121">
        <f>Графики!AJ31</f>
        <v>0</v>
      </c>
      <c r="Z95" s="121">
        <f>Графики!AL31</f>
        <v>0</v>
      </c>
      <c r="AA95" s="121">
        <f>Графики!AN31</f>
        <v>0</v>
      </c>
      <c r="AB95" s="121">
        <f>Графики!AV31</f>
        <v>0</v>
      </c>
      <c r="AC95" s="121">
        <f>Графики!BA31</f>
        <v>0</v>
      </c>
      <c r="AD95" s="121">
        <f>Графики!BC31</f>
        <v>0</v>
      </c>
      <c r="AE95" s="121">
        <f>Графики!BF31</f>
        <v>0</v>
      </c>
      <c r="AF95" s="121">
        <f>Графики!BI31</f>
        <v>0</v>
      </c>
      <c r="AG95" s="121">
        <f>Графики!BL31</f>
        <v>0</v>
      </c>
      <c r="AH95" s="121">
        <f>Графики!BR31</f>
        <v>0</v>
      </c>
      <c r="AI95" s="121">
        <f>Графики!BW31</f>
        <v>0</v>
      </c>
      <c r="AJ95" s="121">
        <f>Графики!CD31</f>
        <v>0</v>
      </c>
      <c r="AK95" s="121">
        <f>Графики!CF31</f>
        <v>0</v>
      </c>
      <c r="AL95" s="121">
        <f>Графики!CH31</f>
        <v>0</v>
      </c>
      <c r="AM95" s="121">
        <f>Графики!CJ31</f>
        <v>0</v>
      </c>
      <c r="AN95" s="121">
        <f>Графики!CL31</f>
        <v>0</v>
      </c>
      <c r="AO95" s="121">
        <f>Графики!CN31</f>
        <v>0</v>
      </c>
      <c r="AP95" s="121">
        <f>Графики!CP31</f>
        <v>0</v>
      </c>
      <c r="AQ95" s="121">
        <f>Графики!CR31</f>
        <v>0</v>
      </c>
      <c r="AR95" s="121">
        <f>Графики!CT31</f>
        <v>0</v>
      </c>
      <c r="AS95" s="125">
        <f t="shared" si="17"/>
        <v>0</v>
      </c>
      <c r="AT95" s="121">
        <f>Графики!D31</f>
        <v>0</v>
      </c>
      <c r="AU95" s="121">
        <f>Графики!AS31</f>
        <v>0</v>
      </c>
      <c r="AV95" s="125">
        <f t="shared" si="15"/>
        <v>0</v>
      </c>
      <c r="AW95" s="121">
        <f>Графики!CA31</f>
        <v>0</v>
      </c>
    </row>
    <row r="96" spans="1:49" ht="15" outlineLevel="1">
      <c r="A96" s="124">
        <v>39173</v>
      </c>
      <c r="B96" s="127">
        <f t="shared" si="10"/>
        <v>0</v>
      </c>
      <c r="C96" s="125">
        <f t="shared" si="16"/>
        <v>0</v>
      </c>
      <c r="D96" s="121">
        <f>Графики!F32</f>
        <v>0</v>
      </c>
      <c r="E96" s="125">
        <f t="shared" si="13"/>
        <v>0</v>
      </c>
      <c r="F96" s="121">
        <f>Графики!H32</f>
        <v>0</v>
      </c>
      <c r="G96" s="121">
        <f>Графики!J32</f>
        <v>0</v>
      </c>
      <c r="H96" s="121">
        <f>Графики!L32</f>
        <v>0</v>
      </c>
      <c r="I96" s="121">
        <f>Графики!U32</f>
        <v>0</v>
      </c>
      <c r="J96" s="121">
        <f>Графики!AP32</f>
        <v>0</v>
      </c>
      <c r="K96" s="121">
        <f>Графики!AX32</f>
        <v>0</v>
      </c>
      <c r="L96" s="121">
        <f>Графики!BP32</f>
        <v>0</v>
      </c>
      <c r="M96" s="121">
        <f>Графики!BT32</f>
        <v>0</v>
      </c>
      <c r="N96" s="121">
        <f>Графики!BY32</f>
        <v>0</v>
      </c>
      <c r="O96" s="125">
        <f t="shared" si="14"/>
        <v>0</v>
      </c>
      <c r="P96" s="121">
        <f>Графики!N32</f>
        <v>0</v>
      </c>
      <c r="Q96" s="121">
        <f>Графики!Q32</f>
        <v>0</v>
      </c>
      <c r="R96" s="121">
        <f>Графики!S32</f>
        <v>0</v>
      </c>
      <c r="S96" s="121">
        <f>Графики!X32</f>
        <v>0</v>
      </c>
      <c r="T96" s="121">
        <f>Графики!Z32</f>
        <v>0</v>
      </c>
      <c r="U96" s="121">
        <f>Графики!AB32</f>
        <v>0</v>
      </c>
      <c r="V96" s="121">
        <f>Графики!AD32</f>
        <v>0</v>
      </c>
      <c r="W96" s="121">
        <f>Графики!AF32</f>
        <v>0</v>
      </c>
      <c r="X96" s="121">
        <f>Графики!AH32</f>
        <v>0</v>
      </c>
      <c r="Y96" s="121">
        <f>Графики!AJ32</f>
        <v>0</v>
      </c>
      <c r="Z96" s="121">
        <f>Графики!AL32</f>
        <v>0</v>
      </c>
      <c r="AA96" s="121">
        <f>Графики!AN32</f>
        <v>0</v>
      </c>
      <c r="AB96" s="121">
        <f>Графики!AV32</f>
        <v>0</v>
      </c>
      <c r="AC96" s="121">
        <f>Графики!BA32</f>
        <v>0</v>
      </c>
      <c r="AD96" s="121">
        <f>Графики!BC32</f>
        <v>0</v>
      </c>
      <c r="AE96" s="121">
        <f>Графики!BF32</f>
        <v>0</v>
      </c>
      <c r="AF96" s="121">
        <f>Графики!BI32</f>
        <v>0</v>
      </c>
      <c r="AG96" s="121">
        <f>Графики!BL32</f>
        <v>0</v>
      </c>
      <c r="AH96" s="121">
        <f>Графики!BR32</f>
        <v>0</v>
      </c>
      <c r="AI96" s="121">
        <f>Графики!BW32</f>
        <v>0</v>
      </c>
      <c r="AJ96" s="121">
        <f>Графики!CD32</f>
        <v>0</v>
      </c>
      <c r="AK96" s="121">
        <f>Графики!CF32</f>
        <v>0</v>
      </c>
      <c r="AL96" s="121">
        <f>Графики!CH32</f>
        <v>0</v>
      </c>
      <c r="AM96" s="121">
        <f>Графики!CJ32</f>
        <v>0</v>
      </c>
      <c r="AN96" s="121">
        <f>Графики!CL32</f>
        <v>0</v>
      </c>
      <c r="AO96" s="121">
        <f>Графики!CN32</f>
        <v>0</v>
      </c>
      <c r="AP96" s="121">
        <f>Графики!CP32</f>
        <v>0</v>
      </c>
      <c r="AQ96" s="121">
        <f>Графики!CR32</f>
        <v>0</v>
      </c>
      <c r="AR96" s="121">
        <f>Графики!CT32</f>
        <v>0</v>
      </c>
      <c r="AS96" s="125">
        <f t="shared" si="17"/>
        <v>0</v>
      </c>
      <c r="AT96" s="121">
        <f>Графики!D32</f>
        <v>0</v>
      </c>
      <c r="AU96" s="121">
        <f>Графики!AS32</f>
        <v>0</v>
      </c>
      <c r="AV96" s="125">
        <f t="shared" si="15"/>
        <v>0</v>
      </c>
      <c r="AW96" s="121">
        <f>Графики!CA32</f>
        <v>0</v>
      </c>
    </row>
    <row r="97" spans="1:49" ht="15" outlineLevel="1">
      <c r="A97" s="124">
        <v>39203</v>
      </c>
      <c r="B97" s="127">
        <f t="shared" si="10"/>
        <v>0</v>
      </c>
      <c r="C97" s="125">
        <f t="shared" si="16"/>
        <v>0</v>
      </c>
      <c r="D97" s="121">
        <f>Графики!F33</f>
        <v>0</v>
      </c>
      <c r="E97" s="125">
        <f t="shared" si="13"/>
        <v>0</v>
      </c>
      <c r="F97" s="121">
        <f>Графики!H33</f>
        <v>0</v>
      </c>
      <c r="G97" s="121">
        <f>Графики!J33</f>
        <v>0</v>
      </c>
      <c r="H97" s="121">
        <f>Графики!L33</f>
        <v>0</v>
      </c>
      <c r="I97" s="121">
        <f>Графики!U33</f>
        <v>0</v>
      </c>
      <c r="J97" s="121">
        <f>Графики!AP33</f>
        <v>0</v>
      </c>
      <c r="K97" s="121">
        <f>Графики!AX33</f>
        <v>0</v>
      </c>
      <c r="L97" s="121">
        <f>Графики!BP33</f>
        <v>0</v>
      </c>
      <c r="M97" s="121">
        <f>Графики!BT33</f>
        <v>0</v>
      </c>
      <c r="N97" s="121">
        <f>Графики!BY33</f>
        <v>0</v>
      </c>
      <c r="O97" s="125">
        <f t="shared" si="14"/>
        <v>0</v>
      </c>
      <c r="P97" s="121">
        <f>Графики!N33</f>
        <v>0</v>
      </c>
      <c r="Q97" s="121">
        <f>Графики!Q33</f>
        <v>0</v>
      </c>
      <c r="R97" s="121">
        <f>Графики!S33</f>
        <v>0</v>
      </c>
      <c r="S97" s="121">
        <f>Графики!X33</f>
        <v>0</v>
      </c>
      <c r="T97" s="121">
        <f>Графики!Z33</f>
        <v>0</v>
      </c>
      <c r="U97" s="121">
        <f>Графики!AB33</f>
        <v>0</v>
      </c>
      <c r="V97" s="121">
        <f>Графики!AD33</f>
        <v>0</v>
      </c>
      <c r="W97" s="121">
        <f>Графики!AF33</f>
        <v>0</v>
      </c>
      <c r="X97" s="121">
        <f>Графики!AH33</f>
        <v>0</v>
      </c>
      <c r="Y97" s="121">
        <f>Графики!AJ33</f>
        <v>0</v>
      </c>
      <c r="Z97" s="121">
        <f>Графики!AL33</f>
        <v>0</v>
      </c>
      <c r="AA97" s="121">
        <f>Графики!AN33</f>
        <v>0</v>
      </c>
      <c r="AB97" s="121">
        <f>Графики!AV33</f>
        <v>0</v>
      </c>
      <c r="AC97" s="121">
        <f>Графики!BA33</f>
        <v>0</v>
      </c>
      <c r="AD97" s="121">
        <f>Графики!BC33</f>
        <v>0</v>
      </c>
      <c r="AE97" s="121">
        <f>Графики!BF33</f>
        <v>0</v>
      </c>
      <c r="AF97" s="121">
        <f>Графики!BI33</f>
        <v>0</v>
      </c>
      <c r="AG97" s="121">
        <f>Графики!BL33</f>
        <v>0</v>
      </c>
      <c r="AH97" s="121">
        <f>Графики!BR33</f>
        <v>0</v>
      </c>
      <c r="AI97" s="121">
        <f>Графики!BW33</f>
        <v>0</v>
      </c>
      <c r="AJ97" s="121">
        <f>Графики!CD33</f>
        <v>0</v>
      </c>
      <c r="AK97" s="121">
        <f>Графики!CF33</f>
        <v>0</v>
      </c>
      <c r="AL97" s="121">
        <f>Графики!CH33</f>
        <v>0</v>
      </c>
      <c r="AM97" s="121">
        <f>Графики!CJ33</f>
        <v>0</v>
      </c>
      <c r="AN97" s="121">
        <f>Графики!CL33</f>
        <v>0</v>
      </c>
      <c r="AO97" s="121">
        <f>Графики!CN33</f>
        <v>0</v>
      </c>
      <c r="AP97" s="121">
        <f>Графики!CP33</f>
        <v>0</v>
      </c>
      <c r="AQ97" s="121">
        <f>Графики!CR33</f>
        <v>0</v>
      </c>
      <c r="AR97" s="121">
        <f>Графики!CT33</f>
        <v>0</v>
      </c>
      <c r="AS97" s="125">
        <f t="shared" si="17"/>
        <v>0</v>
      </c>
      <c r="AT97" s="121">
        <f>Графики!D33</f>
        <v>0</v>
      </c>
      <c r="AU97" s="121">
        <f>Графики!AS33</f>
        <v>0</v>
      </c>
      <c r="AV97" s="125">
        <f t="shared" si="15"/>
        <v>0</v>
      </c>
      <c r="AW97" s="121">
        <f>Графики!CA33</f>
        <v>0</v>
      </c>
    </row>
    <row r="98" spans="1:49" ht="15" outlineLevel="1">
      <c r="A98" s="124">
        <v>39234</v>
      </c>
      <c r="B98" s="127">
        <f t="shared" si="10"/>
        <v>0</v>
      </c>
      <c r="C98" s="125">
        <f t="shared" si="16"/>
        <v>0</v>
      </c>
      <c r="D98" s="121">
        <f>Графики!F34</f>
        <v>0</v>
      </c>
      <c r="E98" s="125">
        <f t="shared" si="13"/>
        <v>0</v>
      </c>
      <c r="F98" s="121">
        <f>Графики!H34</f>
        <v>0</v>
      </c>
      <c r="G98" s="121">
        <f>Графики!J34</f>
        <v>0</v>
      </c>
      <c r="H98" s="121">
        <f>Графики!L34</f>
        <v>0</v>
      </c>
      <c r="I98" s="121">
        <f>Графики!U34</f>
        <v>0</v>
      </c>
      <c r="J98" s="121">
        <f>Графики!AP34</f>
        <v>0</v>
      </c>
      <c r="K98" s="121">
        <f>Графики!AX34</f>
        <v>0</v>
      </c>
      <c r="L98" s="121">
        <f>Графики!BP34</f>
        <v>0</v>
      </c>
      <c r="M98" s="121">
        <f>Графики!BT34</f>
        <v>0</v>
      </c>
      <c r="N98" s="121">
        <f>Графики!BY34</f>
        <v>0</v>
      </c>
      <c r="O98" s="125">
        <f t="shared" si="14"/>
        <v>0</v>
      </c>
      <c r="P98" s="121">
        <f>Графики!N34</f>
        <v>0</v>
      </c>
      <c r="Q98" s="121">
        <f>Графики!Q34</f>
        <v>0</v>
      </c>
      <c r="R98" s="121">
        <f>Графики!S34</f>
        <v>0</v>
      </c>
      <c r="S98" s="121">
        <f>Графики!X34</f>
        <v>0</v>
      </c>
      <c r="T98" s="121">
        <f>Графики!Z34</f>
        <v>0</v>
      </c>
      <c r="U98" s="121">
        <f>Графики!AB34</f>
        <v>0</v>
      </c>
      <c r="V98" s="121">
        <f>Графики!AD34</f>
        <v>0</v>
      </c>
      <c r="W98" s="121">
        <f>Графики!AF34</f>
        <v>0</v>
      </c>
      <c r="X98" s="121">
        <f>Графики!AH34</f>
        <v>0</v>
      </c>
      <c r="Y98" s="121">
        <f>Графики!AJ34</f>
        <v>0</v>
      </c>
      <c r="Z98" s="121">
        <f>Графики!AL34</f>
        <v>0</v>
      </c>
      <c r="AA98" s="121">
        <f>Графики!AN34</f>
        <v>0</v>
      </c>
      <c r="AB98" s="121">
        <f>Графики!AV34</f>
        <v>0</v>
      </c>
      <c r="AC98" s="121">
        <f>Графики!BA34</f>
        <v>0</v>
      </c>
      <c r="AD98" s="121">
        <f>Графики!BC34</f>
        <v>0</v>
      </c>
      <c r="AE98" s="121">
        <f>Графики!BF34</f>
        <v>0</v>
      </c>
      <c r="AF98" s="121">
        <f>Графики!BI34</f>
        <v>0</v>
      </c>
      <c r="AG98" s="121">
        <f>Графики!BL34</f>
        <v>0</v>
      </c>
      <c r="AH98" s="121">
        <f>Графики!BR34</f>
        <v>0</v>
      </c>
      <c r="AI98" s="121">
        <f>Графики!BW34</f>
        <v>0</v>
      </c>
      <c r="AJ98" s="121">
        <f>Графики!CD34</f>
        <v>0</v>
      </c>
      <c r="AK98" s="121">
        <f>Графики!CF34</f>
        <v>0</v>
      </c>
      <c r="AL98" s="121">
        <f>Графики!CH34</f>
        <v>0</v>
      </c>
      <c r="AM98" s="121">
        <f>Графики!CJ34</f>
        <v>0</v>
      </c>
      <c r="AN98" s="121">
        <f>Графики!CL34</f>
        <v>0</v>
      </c>
      <c r="AO98" s="121">
        <f>Графики!CN34</f>
        <v>0</v>
      </c>
      <c r="AP98" s="121">
        <f>Графики!CP34</f>
        <v>0</v>
      </c>
      <c r="AQ98" s="121">
        <f>Графики!CR34</f>
        <v>0</v>
      </c>
      <c r="AR98" s="121">
        <f>Графики!CT34</f>
        <v>0</v>
      </c>
      <c r="AS98" s="125">
        <f t="shared" si="17"/>
        <v>0</v>
      </c>
      <c r="AT98" s="121">
        <f>Графики!D34</f>
        <v>0</v>
      </c>
      <c r="AU98" s="121">
        <f>Графики!AS34</f>
        <v>0</v>
      </c>
      <c r="AV98" s="125">
        <f t="shared" si="15"/>
        <v>0</v>
      </c>
      <c r="AW98" s="121">
        <f>Графики!CA34</f>
        <v>0</v>
      </c>
    </row>
    <row r="99" spans="1:49" ht="15" outlineLevel="1">
      <c r="A99" s="124">
        <v>39264</v>
      </c>
      <c r="B99" s="127">
        <f t="shared" si="10"/>
        <v>0</v>
      </c>
      <c r="C99" s="125">
        <f t="shared" si="16"/>
        <v>0</v>
      </c>
      <c r="D99" s="121">
        <f>Графики!F35</f>
        <v>0</v>
      </c>
      <c r="E99" s="125">
        <f t="shared" si="13"/>
        <v>0</v>
      </c>
      <c r="F99" s="121">
        <f>Графики!H35</f>
        <v>0</v>
      </c>
      <c r="G99" s="121">
        <f>Графики!J35</f>
        <v>0</v>
      </c>
      <c r="H99" s="121">
        <f>Графики!L35</f>
        <v>0</v>
      </c>
      <c r="I99" s="121">
        <f>Графики!U35</f>
        <v>0</v>
      </c>
      <c r="J99" s="121">
        <f>Графики!AP35</f>
        <v>0</v>
      </c>
      <c r="K99" s="121">
        <f>Графики!AX35</f>
        <v>0</v>
      </c>
      <c r="L99" s="121">
        <f>Графики!BP35</f>
        <v>0</v>
      </c>
      <c r="M99" s="121">
        <f>Графики!BT35</f>
        <v>0</v>
      </c>
      <c r="N99" s="121">
        <f>Графики!BY35</f>
        <v>0</v>
      </c>
      <c r="O99" s="125">
        <f t="shared" si="14"/>
        <v>0</v>
      </c>
      <c r="P99" s="121">
        <f>Графики!N35</f>
        <v>0</v>
      </c>
      <c r="Q99" s="121">
        <f>Графики!Q35</f>
        <v>0</v>
      </c>
      <c r="R99" s="121">
        <f>Графики!S35</f>
        <v>0</v>
      </c>
      <c r="S99" s="121">
        <f>Графики!X35</f>
        <v>0</v>
      </c>
      <c r="T99" s="121">
        <f>Графики!Z35</f>
        <v>0</v>
      </c>
      <c r="U99" s="121">
        <f>Графики!AB35</f>
        <v>0</v>
      </c>
      <c r="V99" s="121">
        <f>Графики!AD35</f>
        <v>0</v>
      </c>
      <c r="W99" s="121">
        <f>Графики!AF35</f>
        <v>0</v>
      </c>
      <c r="X99" s="121">
        <f>Графики!AH35</f>
        <v>0</v>
      </c>
      <c r="Y99" s="121">
        <f>Графики!AJ35</f>
        <v>0</v>
      </c>
      <c r="Z99" s="121">
        <f>Графики!AL35</f>
        <v>0</v>
      </c>
      <c r="AA99" s="121">
        <f>Графики!AN35</f>
        <v>0</v>
      </c>
      <c r="AB99" s="121">
        <f>Графики!AV35</f>
        <v>0</v>
      </c>
      <c r="AC99" s="121">
        <f>Графики!BA35</f>
        <v>0</v>
      </c>
      <c r="AD99" s="121">
        <f>Графики!BC35</f>
        <v>0</v>
      </c>
      <c r="AE99" s="121">
        <f>Графики!BF35</f>
        <v>0</v>
      </c>
      <c r="AF99" s="121">
        <f>Графики!BI35</f>
        <v>0</v>
      </c>
      <c r="AG99" s="121">
        <f>Графики!BL35</f>
        <v>0</v>
      </c>
      <c r="AH99" s="121">
        <f>Графики!BR35</f>
        <v>0</v>
      </c>
      <c r="AI99" s="121">
        <f>Графики!BW35</f>
        <v>0</v>
      </c>
      <c r="AJ99" s="121">
        <f>Графики!CD35</f>
        <v>0</v>
      </c>
      <c r="AK99" s="121">
        <f>Графики!CF35</f>
        <v>0</v>
      </c>
      <c r="AL99" s="121">
        <f>Графики!CH35</f>
        <v>0</v>
      </c>
      <c r="AM99" s="121">
        <f>Графики!CJ35</f>
        <v>0</v>
      </c>
      <c r="AN99" s="121">
        <f>Графики!CL35</f>
        <v>0</v>
      </c>
      <c r="AO99" s="121">
        <f>Графики!CN35</f>
        <v>0</v>
      </c>
      <c r="AP99" s="121">
        <f>Графики!CP35</f>
        <v>0</v>
      </c>
      <c r="AQ99" s="121">
        <f>Графики!CR35</f>
        <v>0</v>
      </c>
      <c r="AR99" s="121">
        <f>Графики!CT35</f>
        <v>0</v>
      </c>
      <c r="AS99" s="125">
        <f t="shared" si="17"/>
        <v>0</v>
      </c>
      <c r="AT99" s="121">
        <f>Графики!D35</f>
        <v>0</v>
      </c>
      <c r="AU99" s="121">
        <f>Графики!AS35</f>
        <v>0</v>
      </c>
      <c r="AV99" s="125">
        <f t="shared" si="15"/>
        <v>0</v>
      </c>
      <c r="AW99" s="121">
        <f>Графики!CA35</f>
        <v>0</v>
      </c>
    </row>
    <row r="100" spans="1:49" ht="15" outlineLevel="1">
      <c r="A100" s="124">
        <v>39295</v>
      </c>
      <c r="B100" s="127">
        <f aca="true" t="shared" si="18" ref="B100:B128">C100+E100+O100+AS100+AV100</f>
        <v>0</v>
      </c>
      <c r="C100" s="125">
        <f t="shared" si="16"/>
        <v>0</v>
      </c>
      <c r="D100" s="121">
        <f>Графики!F36</f>
        <v>0</v>
      </c>
      <c r="E100" s="125">
        <f t="shared" si="13"/>
        <v>0</v>
      </c>
      <c r="F100" s="121">
        <f>Графики!H36</f>
        <v>0</v>
      </c>
      <c r="G100" s="121">
        <f>Графики!J36</f>
        <v>0</v>
      </c>
      <c r="H100" s="121">
        <f>Графики!L36</f>
        <v>0</v>
      </c>
      <c r="I100" s="121">
        <f>Графики!U36</f>
        <v>0</v>
      </c>
      <c r="J100" s="121">
        <f>Графики!AP36</f>
        <v>0</v>
      </c>
      <c r="K100" s="121">
        <f>Графики!AX36</f>
        <v>0</v>
      </c>
      <c r="L100" s="121">
        <f>Графики!BP36</f>
        <v>0</v>
      </c>
      <c r="M100" s="121">
        <f>Графики!BT36</f>
        <v>0</v>
      </c>
      <c r="N100" s="121">
        <f>Графики!BY36</f>
        <v>0</v>
      </c>
      <c r="O100" s="125">
        <f t="shared" si="14"/>
        <v>0</v>
      </c>
      <c r="P100" s="121">
        <f>Графики!N36</f>
        <v>0</v>
      </c>
      <c r="Q100" s="121">
        <f>Графики!Q36</f>
        <v>0</v>
      </c>
      <c r="R100" s="121">
        <f>Графики!S36</f>
        <v>0</v>
      </c>
      <c r="S100" s="121">
        <f>Графики!X36</f>
        <v>0</v>
      </c>
      <c r="T100" s="121">
        <f>Графики!Z36</f>
        <v>0</v>
      </c>
      <c r="U100" s="121">
        <f>Графики!AB36</f>
        <v>0</v>
      </c>
      <c r="V100" s="121">
        <f>Графики!AD36</f>
        <v>0</v>
      </c>
      <c r="W100" s="121">
        <f>Графики!AF36</f>
        <v>0</v>
      </c>
      <c r="X100" s="121">
        <f>Графики!AH36</f>
        <v>0</v>
      </c>
      <c r="Y100" s="121">
        <f>Графики!AJ36</f>
        <v>0</v>
      </c>
      <c r="Z100" s="121">
        <f>Графики!AL36</f>
        <v>0</v>
      </c>
      <c r="AA100" s="121">
        <f>Графики!AN36</f>
        <v>0</v>
      </c>
      <c r="AB100" s="121">
        <f>Графики!AV36</f>
        <v>0</v>
      </c>
      <c r="AC100" s="121">
        <f>Графики!BA36</f>
        <v>0</v>
      </c>
      <c r="AD100" s="121">
        <f>Графики!BC36</f>
        <v>0</v>
      </c>
      <c r="AE100" s="121">
        <f>Графики!BF36</f>
        <v>0</v>
      </c>
      <c r="AF100" s="121">
        <f>Графики!BI36</f>
        <v>0</v>
      </c>
      <c r="AG100" s="121">
        <f>Графики!BL36</f>
        <v>0</v>
      </c>
      <c r="AH100" s="121">
        <f>Графики!BR36</f>
        <v>0</v>
      </c>
      <c r="AI100" s="121">
        <f>Графики!BW36</f>
        <v>0</v>
      </c>
      <c r="AJ100" s="121">
        <f>Графики!CD36</f>
        <v>0</v>
      </c>
      <c r="AK100" s="121">
        <f>Графики!CF36</f>
        <v>0</v>
      </c>
      <c r="AL100" s="121">
        <f>Графики!CH36</f>
        <v>0</v>
      </c>
      <c r="AM100" s="121">
        <f>Графики!CJ36</f>
        <v>0</v>
      </c>
      <c r="AN100" s="121">
        <f>Графики!CL36</f>
        <v>0</v>
      </c>
      <c r="AO100" s="121">
        <f>Графики!CN36</f>
        <v>0</v>
      </c>
      <c r="AP100" s="121">
        <f>Графики!CP36</f>
        <v>0</v>
      </c>
      <c r="AQ100" s="121">
        <f>Графики!CR36</f>
        <v>0</v>
      </c>
      <c r="AR100" s="121">
        <f>Графики!CT36</f>
        <v>0</v>
      </c>
      <c r="AS100" s="125">
        <f t="shared" si="17"/>
        <v>0</v>
      </c>
      <c r="AT100" s="121">
        <f>Графики!D36</f>
        <v>0</v>
      </c>
      <c r="AU100" s="121">
        <f>Графики!AS36</f>
        <v>0</v>
      </c>
      <c r="AV100" s="125">
        <f t="shared" si="15"/>
        <v>0</v>
      </c>
      <c r="AW100" s="121">
        <f>Графики!CA36</f>
        <v>0</v>
      </c>
    </row>
    <row r="101" spans="1:49" ht="15" outlineLevel="1">
      <c r="A101" s="124">
        <v>39326</v>
      </c>
      <c r="B101" s="127">
        <f t="shared" si="18"/>
        <v>0</v>
      </c>
      <c r="C101" s="125">
        <f t="shared" si="16"/>
        <v>0</v>
      </c>
      <c r="D101" s="121">
        <f>Графики!F37</f>
        <v>0</v>
      </c>
      <c r="E101" s="125">
        <f t="shared" si="13"/>
        <v>0</v>
      </c>
      <c r="F101" s="121">
        <f>Графики!H37</f>
        <v>0</v>
      </c>
      <c r="G101" s="121">
        <f>Графики!J37</f>
        <v>0</v>
      </c>
      <c r="H101" s="121">
        <f>Графики!L37</f>
        <v>0</v>
      </c>
      <c r="I101" s="121">
        <f>Графики!U37</f>
        <v>0</v>
      </c>
      <c r="J101" s="121">
        <f>Графики!AP37</f>
        <v>0</v>
      </c>
      <c r="K101" s="121">
        <f>Графики!AX37</f>
        <v>0</v>
      </c>
      <c r="L101" s="121">
        <f>Графики!BP37</f>
        <v>0</v>
      </c>
      <c r="M101" s="121">
        <f>Графики!BT37</f>
        <v>0</v>
      </c>
      <c r="N101" s="121">
        <f>Графики!BY37</f>
        <v>0</v>
      </c>
      <c r="O101" s="125">
        <f t="shared" si="14"/>
        <v>0</v>
      </c>
      <c r="P101" s="121">
        <f>Графики!N37</f>
        <v>0</v>
      </c>
      <c r="Q101" s="121">
        <f>Графики!Q37</f>
        <v>0</v>
      </c>
      <c r="R101" s="121">
        <f>Графики!S37</f>
        <v>0</v>
      </c>
      <c r="S101" s="121">
        <f>Графики!X37</f>
        <v>0</v>
      </c>
      <c r="T101" s="121">
        <f>Графики!Z37</f>
        <v>0</v>
      </c>
      <c r="U101" s="121">
        <f>Графики!AB37</f>
        <v>0</v>
      </c>
      <c r="V101" s="121">
        <f>Графики!AD37</f>
        <v>0</v>
      </c>
      <c r="W101" s="121">
        <f>Графики!AF37</f>
        <v>0</v>
      </c>
      <c r="X101" s="121">
        <f>Графики!AH37</f>
        <v>0</v>
      </c>
      <c r="Y101" s="121">
        <f>Графики!AJ37</f>
        <v>0</v>
      </c>
      <c r="Z101" s="121">
        <f>Графики!AL37</f>
        <v>0</v>
      </c>
      <c r="AA101" s="121">
        <f>Графики!AN37</f>
        <v>0</v>
      </c>
      <c r="AB101" s="121">
        <f>Графики!AV37</f>
        <v>0</v>
      </c>
      <c r="AC101" s="121">
        <f>Графики!BA37</f>
        <v>0</v>
      </c>
      <c r="AD101" s="121">
        <f>Графики!BC37</f>
        <v>0</v>
      </c>
      <c r="AE101" s="121">
        <f>Графики!BF37</f>
        <v>0</v>
      </c>
      <c r="AF101" s="121">
        <f>Графики!BI37</f>
        <v>0</v>
      </c>
      <c r="AG101" s="121">
        <f>Графики!BL37</f>
        <v>0</v>
      </c>
      <c r="AH101" s="121">
        <f>Графики!BR37</f>
        <v>0</v>
      </c>
      <c r="AI101" s="121">
        <f>Графики!BW37</f>
        <v>0</v>
      </c>
      <c r="AJ101" s="121">
        <f>Графики!CD37</f>
        <v>0</v>
      </c>
      <c r="AK101" s="121">
        <f>Графики!CF37</f>
        <v>0</v>
      </c>
      <c r="AL101" s="121">
        <f>Графики!CH37</f>
        <v>0</v>
      </c>
      <c r="AM101" s="121">
        <f>Графики!CJ37</f>
        <v>0</v>
      </c>
      <c r="AN101" s="121">
        <f>Графики!CL37</f>
        <v>0</v>
      </c>
      <c r="AO101" s="121">
        <f>Графики!CN37</f>
        <v>0</v>
      </c>
      <c r="AP101" s="121">
        <f>Графики!CP37</f>
        <v>0</v>
      </c>
      <c r="AQ101" s="121">
        <f>Графики!CR37</f>
        <v>0</v>
      </c>
      <c r="AR101" s="121">
        <f>Графики!CT37</f>
        <v>0</v>
      </c>
      <c r="AS101" s="125">
        <f t="shared" si="17"/>
        <v>0</v>
      </c>
      <c r="AT101" s="121">
        <f>Графики!D37</f>
        <v>0</v>
      </c>
      <c r="AU101" s="121">
        <f>Графики!AS37</f>
        <v>0</v>
      </c>
      <c r="AV101" s="125">
        <f t="shared" si="15"/>
        <v>0</v>
      </c>
      <c r="AW101" s="121">
        <f>Графики!CA37</f>
        <v>0</v>
      </c>
    </row>
    <row r="102" spans="1:49" ht="15" outlineLevel="1">
      <c r="A102" s="124">
        <v>39356</v>
      </c>
      <c r="B102" s="127">
        <f t="shared" si="18"/>
        <v>0</v>
      </c>
      <c r="C102" s="125">
        <f t="shared" si="16"/>
        <v>0</v>
      </c>
      <c r="D102" s="121">
        <f>Графики!F38</f>
        <v>0</v>
      </c>
      <c r="E102" s="125">
        <f t="shared" si="13"/>
        <v>0</v>
      </c>
      <c r="F102" s="121">
        <f>Графики!H38</f>
        <v>0</v>
      </c>
      <c r="G102" s="121">
        <f>Графики!J38</f>
        <v>0</v>
      </c>
      <c r="H102" s="121">
        <f>Графики!L38</f>
        <v>0</v>
      </c>
      <c r="I102" s="121">
        <f>Графики!U38</f>
        <v>0</v>
      </c>
      <c r="J102" s="121">
        <f>Графики!AP38</f>
        <v>0</v>
      </c>
      <c r="K102" s="121">
        <f>Графики!AX38</f>
        <v>0</v>
      </c>
      <c r="L102" s="121">
        <f>Графики!BP38</f>
        <v>0</v>
      </c>
      <c r="M102" s="121">
        <f>Графики!BT38</f>
        <v>0</v>
      </c>
      <c r="N102" s="121">
        <f>Графики!BY38</f>
        <v>0</v>
      </c>
      <c r="O102" s="125">
        <f t="shared" si="14"/>
        <v>0</v>
      </c>
      <c r="P102" s="121">
        <f>Графики!N38</f>
        <v>0</v>
      </c>
      <c r="Q102" s="121">
        <f>Графики!Q38</f>
        <v>0</v>
      </c>
      <c r="R102" s="121">
        <f>Графики!S38</f>
        <v>0</v>
      </c>
      <c r="S102" s="121">
        <f>Графики!X38</f>
        <v>0</v>
      </c>
      <c r="T102" s="121">
        <f>Графики!Z38</f>
        <v>0</v>
      </c>
      <c r="U102" s="121">
        <f>Графики!AB38</f>
        <v>0</v>
      </c>
      <c r="V102" s="121">
        <f>Графики!AD38</f>
        <v>0</v>
      </c>
      <c r="W102" s="121">
        <f>Графики!AF38</f>
        <v>0</v>
      </c>
      <c r="X102" s="121">
        <f>Графики!AH38</f>
        <v>0</v>
      </c>
      <c r="Y102" s="121">
        <f>Графики!AJ38</f>
        <v>0</v>
      </c>
      <c r="Z102" s="121">
        <f>Графики!AL38</f>
        <v>0</v>
      </c>
      <c r="AA102" s="121">
        <f>Графики!AN38</f>
        <v>0</v>
      </c>
      <c r="AB102" s="121">
        <f>Графики!AV38</f>
        <v>0</v>
      </c>
      <c r="AC102" s="121">
        <f>Графики!BA38</f>
        <v>0</v>
      </c>
      <c r="AD102" s="121">
        <f>Графики!BC38</f>
        <v>0</v>
      </c>
      <c r="AE102" s="121">
        <f>Графики!BF38</f>
        <v>0</v>
      </c>
      <c r="AF102" s="121">
        <f>Графики!BI38</f>
        <v>0</v>
      </c>
      <c r="AG102" s="121">
        <f>Графики!BL38</f>
        <v>0</v>
      </c>
      <c r="AH102" s="121">
        <f>Графики!BR38</f>
        <v>0</v>
      </c>
      <c r="AI102" s="121">
        <f>Графики!BW38</f>
        <v>0</v>
      </c>
      <c r="AJ102" s="121">
        <f>Графики!CD38</f>
        <v>0</v>
      </c>
      <c r="AK102" s="121">
        <f>Графики!CF38</f>
        <v>0</v>
      </c>
      <c r="AL102" s="121">
        <f>Графики!CH38</f>
        <v>0</v>
      </c>
      <c r="AM102" s="121">
        <f>Графики!CJ38</f>
        <v>0</v>
      </c>
      <c r="AN102" s="121">
        <f>Графики!CL38</f>
        <v>0</v>
      </c>
      <c r="AO102" s="121">
        <f>Графики!CN38</f>
        <v>0</v>
      </c>
      <c r="AP102" s="121">
        <f>Графики!CP38</f>
        <v>0</v>
      </c>
      <c r="AQ102" s="121">
        <f>Графики!CR38</f>
        <v>0</v>
      </c>
      <c r="AR102" s="121">
        <f>Графики!CT38</f>
        <v>0</v>
      </c>
      <c r="AS102" s="125">
        <f t="shared" si="17"/>
        <v>0</v>
      </c>
      <c r="AT102" s="121">
        <f>Графики!D38</f>
        <v>0</v>
      </c>
      <c r="AU102" s="121">
        <f>Графики!AS38</f>
        <v>0</v>
      </c>
      <c r="AV102" s="125">
        <f t="shared" si="15"/>
        <v>0</v>
      </c>
      <c r="AW102" s="121">
        <f>Графики!CA38</f>
        <v>0</v>
      </c>
    </row>
    <row r="103" spans="1:49" ht="15" outlineLevel="1">
      <c r="A103" s="124">
        <v>39387</v>
      </c>
      <c r="B103" s="127">
        <f t="shared" si="18"/>
        <v>0</v>
      </c>
      <c r="C103" s="125">
        <f t="shared" si="16"/>
        <v>0</v>
      </c>
      <c r="D103" s="121">
        <f>Графики!F39</f>
        <v>0</v>
      </c>
      <c r="E103" s="125">
        <f t="shared" si="13"/>
        <v>0</v>
      </c>
      <c r="F103" s="121">
        <f>Графики!H39</f>
        <v>0</v>
      </c>
      <c r="G103" s="121">
        <f>Графики!J39</f>
        <v>0</v>
      </c>
      <c r="H103" s="121">
        <f>Графики!L39</f>
        <v>0</v>
      </c>
      <c r="I103" s="121">
        <f>Графики!U39</f>
        <v>0</v>
      </c>
      <c r="J103" s="121">
        <f>Графики!AP39</f>
        <v>0</v>
      </c>
      <c r="K103" s="121">
        <f>Графики!AX39</f>
        <v>0</v>
      </c>
      <c r="L103" s="121">
        <f>Графики!BP39</f>
        <v>0</v>
      </c>
      <c r="M103" s="121">
        <f>Графики!BT39</f>
        <v>0</v>
      </c>
      <c r="N103" s="121">
        <f>Графики!BY39</f>
        <v>0</v>
      </c>
      <c r="O103" s="125">
        <f t="shared" si="14"/>
        <v>0</v>
      </c>
      <c r="P103" s="121">
        <f>Графики!N39</f>
        <v>0</v>
      </c>
      <c r="Q103" s="121">
        <f>Графики!Q39</f>
        <v>0</v>
      </c>
      <c r="R103" s="121">
        <f>Графики!S39</f>
        <v>0</v>
      </c>
      <c r="S103" s="121">
        <f>Графики!X39</f>
        <v>0</v>
      </c>
      <c r="T103" s="121">
        <f>Графики!Z39</f>
        <v>0</v>
      </c>
      <c r="U103" s="121">
        <f>Графики!AB39</f>
        <v>0</v>
      </c>
      <c r="V103" s="121">
        <f>Графики!AD39</f>
        <v>0</v>
      </c>
      <c r="W103" s="121">
        <f>Графики!AF39</f>
        <v>0</v>
      </c>
      <c r="X103" s="121">
        <f>Графики!AH39</f>
        <v>0</v>
      </c>
      <c r="Y103" s="121">
        <f>Графики!AJ39</f>
        <v>0</v>
      </c>
      <c r="Z103" s="121">
        <f>Графики!AL39</f>
        <v>0</v>
      </c>
      <c r="AA103" s="121">
        <f>Графики!AN39</f>
        <v>0</v>
      </c>
      <c r="AB103" s="121">
        <f>Графики!AV39</f>
        <v>0</v>
      </c>
      <c r="AC103" s="121">
        <f>Графики!BA39</f>
        <v>0</v>
      </c>
      <c r="AD103" s="121">
        <f>Графики!BC39</f>
        <v>0</v>
      </c>
      <c r="AE103" s="121">
        <f>Графики!BF39</f>
        <v>0</v>
      </c>
      <c r="AF103" s="121">
        <f>Графики!BI39</f>
        <v>0</v>
      </c>
      <c r="AG103" s="121">
        <f>Графики!BL39</f>
        <v>0</v>
      </c>
      <c r="AH103" s="121">
        <f>Графики!BR39</f>
        <v>0</v>
      </c>
      <c r="AI103" s="121">
        <f>Графики!BW39</f>
        <v>0</v>
      </c>
      <c r="AJ103" s="121">
        <f>Графики!CD39</f>
        <v>0</v>
      </c>
      <c r="AK103" s="121">
        <f>Графики!CF39</f>
        <v>0</v>
      </c>
      <c r="AL103" s="121">
        <f>Графики!CH39</f>
        <v>0</v>
      </c>
      <c r="AM103" s="121">
        <f>Графики!CJ39</f>
        <v>0</v>
      </c>
      <c r="AN103" s="121">
        <f>Графики!CL39</f>
        <v>0</v>
      </c>
      <c r="AO103" s="121">
        <f>Графики!CN39</f>
        <v>0</v>
      </c>
      <c r="AP103" s="121">
        <f>Графики!CP39</f>
        <v>0</v>
      </c>
      <c r="AQ103" s="121">
        <f>Графики!CR39</f>
        <v>0</v>
      </c>
      <c r="AR103" s="121">
        <f>Графики!CT39</f>
        <v>0</v>
      </c>
      <c r="AS103" s="125">
        <f t="shared" si="17"/>
        <v>0</v>
      </c>
      <c r="AT103" s="121">
        <f>Графики!D39</f>
        <v>0</v>
      </c>
      <c r="AU103" s="121">
        <f>Графики!AS39</f>
        <v>0</v>
      </c>
      <c r="AV103" s="125">
        <f t="shared" si="15"/>
        <v>0</v>
      </c>
      <c r="AW103" s="121">
        <f>Графики!CA39</f>
        <v>0</v>
      </c>
    </row>
    <row r="104" spans="1:49" ht="15" outlineLevel="1">
      <c r="A104" s="124">
        <v>39417</v>
      </c>
      <c r="B104" s="127">
        <f t="shared" si="18"/>
        <v>0</v>
      </c>
      <c r="C104" s="125">
        <f t="shared" si="16"/>
        <v>0</v>
      </c>
      <c r="D104" s="121">
        <f>Графики!F40</f>
        <v>0</v>
      </c>
      <c r="E104" s="125">
        <f t="shared" si="13"/>
        <v>0</v>
      </c>
      <c r="F104" s="121">
        <f>Графики!H40</f>
        <v>0</v>
      </c>
      <c r="G104" s="121">
        <f>Графики!J40</f>
        <v>0</v>
      </c>
      <c r="H104" s="121">
        <f>Графики!L40</f>
        <v>0</v>
      </c>
      <c r="I104" s="121">
        <f>Графики!U40</f>
        <v>0</v>
      </c>
      <c r="J104" s="121">
        <f>Графики!AP40</f>
        <v>0</v>
      </c>
      <c r="K104" s="121">
        <f>Графики!AX40</f>
        <v>0</v>
      </c>
      <c r="L104" s="121">
        <f>Графики!BP40</f>
        <v>0</v>
      </c>
      <c r="M104" s="121">
        <f>Графики!BT40</f>
        <v>0</v>
      </c>
      <c r="N104" s="121">
        <f>Графики!BY40</f>
        <v>0</v>
      </c>
      <c r="O104" s="125">
        <f t="shared" si="14"/>
        <v>0</v>
      </c>
      <c r="P104" s="121">
        <f>Графики!N40</f>
        <v>0</v>
      </c>
      <c r="Q104" s="121">
        <f>Графики!Q40</f>
        <v>0</v>
      </c>
      <c r="R104" s="121">
        <f>Графики!S40</f>
        <v>0</v>
      </c>
      <c r="S104" s="121">
        <f>Графики!X40</f>
        <v>0</v>
      </c>
      <c r="T104" s="121">
        <f>Графики!Z40</f>
        <v>0</v>
      </c>
      <c r="U104" s="121">
        <f>Графики!AB40</f>
        <v>0</v>
      </c>
      <c r="V104" s="121">
        <f>Графики!AD40</f>
        <v>0</v>
      </c>
      <c r="W104" s="121">
        <f>Графики!AF40</f>
        <v>0</v>
      </c>
      <c r="X104" s="121">
        <f>Графики!AH40</f>
        <v>0</v>
      </c>
      <c r="Y104" s="121">
        <f>Графики!AJ40</f>
        <v>0</v>
      </c>
      <c r="Z104" s="121">
        <f>Графики!AL40</f>
        <v>0</v>
      </c>
      <c r="AA104" s="121">
        <f>Графики!AN40</f>
        <v>0</v>
      </c>
      <c r="AB104" s="121">
        <f>Графики!AV40</f>
        <v>0</v>
      </c>
      <c r="AC104" s="121">
        <f>Графики!BA40</f>
        <v>0</v>
      </c>
      <c r="AD104" s="121">
        <f>Графики!BC40</f>
        <v>0</v>
      </c>
      <c r="AE104" s="121">
        <f>Графики!BF40</f>
        <v>0</v>
      </c>
      <c r="AF104" s="121">
        <f>Графики!BI40</f>
        <v>0</v>
      </c>
      <c r="AG104" s="121">
        <f>Графики!BL40</f>
        <v>0</v>
      </c>
      <c r="AH104" s="121">
        <f>Графики!BR40</f>
        <v>0</v>
      </c>
      <c r="AI104" s="121">
        <f>Графики!BW40</f>
        <v>0</v>
      </c>
      <c r="AJ104" s="121">
        <f>Графики!CD40</f>
        <v>0</v>
      </c>
      <c r="AK104" s="121">
        <f>Графики!CF40</f>
        <v>0</v>
      </c>
      <c r="AL104" s="121">
        <f>Графики!CH40</f>
        <v>0</v>
      </c>
      <c r="AM104" s="121">
        <f>Графики!CJ40</f>
        <v>0</v>
      </c>
      <c r="AN104" s="121">
        <f>Графики!CL40</f>
        <v>0</v>
      </c>
      <c r="AO104" s="121">
        <f>Графики!CN40</f>
        <v>0</v>
      </c>
      <c r="AP104" s="121">
        <f>Графики!CP40</f>
        <v>0</v>
      </c>
      <c r="AQ104" s="121">
        <f>Графики!CR40</f>
        <v>0</v>
      </c>
      <c r="AR104" s="121">
        <f>Графики!CT40</f>
        <v>0</v>
      </c>
      <c r="AS104" s="125">
        <f t="shared" si="17"/>
        <v>0</v>
      </c>
      <c r="AT104" s="121">
        <f>Графики!D40</f>
        <v>0</v>
      </c>
      <c r="AU104" s="121">
        <f>Графики!AS40</f>
        <v>0</v>
      </c>
      <c r="AV104" s="125">
        <f t="shared" si="15"/>
        <v>0</v>
      </c>
      <c r="AW104" s="121">
        <f>Графики!CA40</f>
        <v>0</v>
      </c>
    </row>
    <row r="105" spans="1:49" ht="15" outlineLevel="1">
      <c r="A105" s="124">
        <v>39448</v>
      </c>
      <c r="B105" s="127">
        <f t="shared" si="18"/>
        <v>0</v>
      </c>
      <c r="C105" s="125">
        <f t="shared" si="16"/>
        <v>0</v>
      </c>
      <c r="D105" s="121">
        <f>Графики!F41</f>
        <v>0</v>
      </c>
      <c r="E105" s="125">
        <f t="shared" si="13"/>
        <v>0</v>
      </c>
      <c r="F105" s="121">
        <f>Графики!H41</f>
        <v>0</v>
      </c>
      <c r="G105" s="121">
        <f>Графики!J41</f>
        <v>0</v>
      </c>
      <c r="H105" s="121">
        <f>Графики!L41</f>
        <v>0</v>
      </c>
      <c r="I105" s="121">
        <f>Графики!U41</f>
        <v>0</v>
      </c>
      <c r="J105" s="121">
        <f>Графики!AP41</f>
        <v>0</v>
      </c>
      <c r="K105" s="121">
        <f>Графики!AX41</f>
        <v>0</v>
      </c>
      <c r="L105" s="121">
        <f>Графики!BP41</f>
        <v>0</v>
      </c>
      <c r="M105" s="121">
        <f>Графики!BT41</f>
        <v>0</v>
      </c>
      <c r="N105" s="121">
        <f>Графики!BY41</f>
        <v>0</v>
      </c>
      <c r="O105" s="125">
        <f t="shared" si="14"/>
        <v>0</v>
      </c>
      <c r="P105" s="121">
        <f>Графики!N41</f>
        <v>0</v>
      </c>
      <c r="Q105" s="121">
        <f>Графики!Q41</f>
        <v>0</v>
      </c>
      <c r="R105" s="121">
        <f>Графики!S41</f>
        <v>0</v>
      </c>
      <c r="S105" s="121">
        <f>Графики!X41</f>
        <v>0</v>
      </c>
      <c r="T105" s="121">
        <f>Графики!Z41</f>
        <v>0</v>
      </c>
      <c r="U105" s="121">
        <f>Графики!AB41</f>
        <v>0</v>
      </c>
      <c r="V105" s="121">
        <f>Графики!AD41</f>
        <v>0</v>
      </c>
      <c r="W105" s="121">
        <f>Графики!AF41</f>
        <v>0</v>
      </c>
      <c r="X105" s="121">
        <f>Графики!AH41</f>
        <v>0</v>
      </c>
      <c r="Y105" s="121">
        <f>Графики!AJ41</f>
        <v>0</v>
      </c>
      <c r="Z105" s="121">
        <f>Графики!AL41</f>
        <v>0</v>
      </c>
      <c r="AA105" s="121">
        <f>Графики!AN41</f>
        <v>0</v>
      </c>
      <c r="AB105" s="121">
        <f>Графики!AV41</f>
        <v>0</v>
      </c>
      <c r="AC105" s="121">
        <f>Графики!BA41</f>
        <v>0</v>
      </c>
      <c r="AD105" s="121">
        <f>Графики!BC41</f>
        <v>0</v>
      </c>
      <c r="AE105" s="121">
        <f>Графики!BF41</f>
        <v>0</v>
      </c>
      <c r="AF105" s="121">
        <f>Графики!BI41</f>
        <v>0</v>
      </c>
      <c r="AG105" s="121">
        <f>Графики!BL41</f>
        <v>0</v>
      </c>
      <c r="AH105" s="121">
        <f>Графики!BR41</f>
        <v>0</v>
      </c>
      <c r="AI105" s="121">
        <f>Графики!BW41</f>
        <v>0</v>
      </c>
      <c r="AJ105" s="121">
        <f>Графики!CD41</f>
        <v>0</v>
      </c>
      <c r="AK105" s="121">
        <f>Графики!CF41</f>
        <v>0</v>
      </c>
      <c r="AL105" s="121">
        <f>Графики!CH41</f>
        <v>0</v>
      </c>
      <c r="AM105" s="121">
        <f>Графики!CJ41</f>
        <v>0</v>
      </c>
      <c r="AN105" s="121">
        <f>Графики!CL41</f>
        <v>0</v>
      </c>
      <c r="AO105" s="121">
        <f>Графики!CN41</f>
        <v>0</v>
      </c>
      <c r="AP105" s="121">
        <f>Графики!CP41</f>
        <v>0</v>
      </c>
      <c r="AQ105" s="121">
        <f>Графики!CR41</f>
        <v>0</v>
      </c>
      <c r="AR105" s="121">
        <f>Графики!CT41</f>
        <v>0</v>
      </c>
      <c r="AS105" s="125">
        <f t="shared" si="17"/>
        <v>0</v>
      </c>
      <c r="AT105" s="121">
        <f>Графики!D41</f>
        <v>0</v>
      </c>
      <c r="AU105" s="121">
        <f>Графики!AS41</f>
        <v>0</v>
      </c>
      <c r="AV105" s="125">
        <f t="shared" si="15"/>
        <v>0</v>
      </c>
      <c r="AW105" s="121">
        <f>Графики!CA41</f>
        <v>0</v>
      </c>
    </row>
    <row r="106" spans="1:49" ht="15" outlineLevel="1">
      <c r="A106" s="124">
        <v>39479</v>
      </c>
      <c r="B106" s="127">
        <f t="shared" si="18"/>
        <v>0</v>
      </c>
      <c r="C106" s="125">
        <f t="shared" si="16"/>
        <v>0</v>
      </c>
      <c r="D106" s="121">
        <f>Графики!F42</f>
        <v>0</v>
      </c>
      <c r="E106" s="125">
        <f t="shared" si="13"/>
        <v>0</v>
      </c>
      <c r="F106" s="121">
        <f>Графики!H42</f>
        <v>0</v>
      </c>
      <c r="G106" s="121">
        <f>Графики!J42</f>
        <v>0</v>
      </c>
      <c r="H106" s="121">
        <f>Графики!L42</f>
        <v>0</v>
      </c>
      <c r="I106" s="121">
        <f>Графики!U42</f>
        <v>0</v>
      </c>
      <c r="J106" s="121">
        <f>Графики!AP42</f>
        <v>0</v>
      </c>
      <c r="K106" s="121">
        <f>Графики!AX42</f>
        <v>0</v>
      </c>
      <c r="L106" s="121">
        <f>Графики!BP42</f>
        <v>0</v>
      </c>
      <c r="M106" s="121">
        <f>Графики!BT42</f>
        <v>0</v>
      </c>
      <c r="N106" s="121">
        <f>Графики!BY42</f>
        <v>0</v>
      </c>
      <c r="O106" s="125">
        <f t="shared" si="14"/>
        <v>0</v>
      </c>
      <c r="P106" s="121">
        <f>Графики!N42</f>
        <v>0</v>
      </c>
      <c r="Q106" s="121">
        <f>Графики!Q42</f>
        <v>0</v>
      </c>
      <c r="R106" s="121">
        <f>Графики!S42</f>
        <v>0</v>
      </c>
      <c r="S106" s="121">
        <f>Графики!X42</f>
        <v>0</v>
      </c>
      <c r="T106" s="121">
        <f>Графики!Z42</f>
        <v>0</v>
      </c>
      <c r="U106" s="121">
        <f>Графики!AB42</f>
        <v>0</v>
      </c>
      <c r="V106" s="121">
        <f>Графики!AD42</f>
        <v>0</v>
      </c>
      <c r="W106" s="121">
        <f>Графики!AF42</f>
        <v>0</v>
      </c>
      <c r="X106" s="121">
        <f>Графики!AH42</f>
        <v>0</v>
      </c>
      <c r="Y106" s="121">
        <f>Графики!AJ42</f>
        <v>0</v>
      </c>
      <c r="Z106" s="121">
        <f>Графики!AL42</f>
        <v>0</v>
      </c>
      <c r="AA106" s="121">
        <f>Графики!AN42</f>
        <v>0</v>
      </c>
      <c r="AB106" s="121">
        <f>Графики!AV42</f>
        <v>0</v>
      </c>
      <c r="AC106" s="121">
        <f>Графики!BA42</f>
        <v>0</v>
      </c>
      <c r="AD106" s="121">
        <f>Графики!BC42</f>
        <v>0</v>
      </c>
      <c r="AE106" s="121">
        <f>Графики!BF42</f>
        <v>0</v>
      </c>
      <c r="AF106" s="121">
        <f>Графики!BI42</f>
        <v>0</v>
      </c>
      <c r="AG106" s="121">
        <f>Графики!BL42</f>
        <v>0</v>
      </c>
      <c r="AH106" s="121">
        <f>Графики!BR42</f>
        <v>0</v>
      </c>
      <c r="AI106" s="121">
        <f>Графики!BW42</f>
        <v>0</v>
      </c>
      <c r="AJ106" s="121">
        <f>Графики!CD42</f>
        <v>0</v>
      </c>
      <c r="AK106" s="121">
        <f>Графики!CF42</f>
        <v>0</v>
      </c>
      <c r="AL106" s="121">
        <f>Графики!CH42</f>
        <v>0</v>
      </c>
      <c r="AM106" s="121">
        <f>Графики!CJ42</f>
        <v>0</v>
      </c>
      <c r="AN106" s="121">
        <f>Графики!CL42</f>
        <v>0</v>
      </c>
      <c r="AO106" s="121">
        <f>Графики!CN42</f>
        <v>0</v>
      </c>
      <c r="AP106" s="121">
        <f>Графики!CP42</f>
        <v>0</v>
      </c>
      <c r="AQ106" s="121">
        <f>Графики!CR42</f>
        <v>0</v>
      </c>
      <c r="AR106" s="121">
        <f>Графики!CT42</f>
        <v>0</v>
      </c>
      <c r="AS106" s="125">
        <f t="shared" si="17"/>
        <v>0</v>
      </c>
      <c r="AT106" s="121">
        <f>Графики!D42</f>
        <v>0</v>
      </c>
      <c r="AU106" s="121">
        <f>Графики!AS42</f>
        <v>0</v>
      </c>
      <c r="AV106" s="125">
        <f t="shared" si="15"/>
        <v>0</v>
      </c>
      <c r="AW106" s="121">
        <f>Графики!CA42</f>
        <v>0</v>
      </c>
    </row>
    <row r="107" spans="1:49" ht="15" outlineLevel="1">
      <c r="A107" s="124">
        <v>39508</v>
      </c>
      <c r="B107" s="127">
        <f t="shared" si="18"/>
        <v>0</v>
      </c>
      <c r="C107" s="125">
        <f t="shared" si="16"/>
        <v>0</v>
      </c>
      <c r="D107" s="121">
        <f>Графики!F43</f>
        <v>0</v>
      </c>
      <c r="E107" s="125">
        <f t="shared" si="13"/>
        <v>0</v>
      </c>
      <c r="F107" s="121">
        <f>Графики!H43</f>
        <v>0</v>
      </c>
      <c r="G107" s="121">
        <f>Графики!J43</f>
        <v>0</v>
      </c>
      <c r="H107" s="121">
        <f>Графики!L43</f>
        <v>0</v>
      </c>
      <c r="I107" s="121">
        <f>Графики!U43</f>
        <v>0</v>
      </c>
      <c r="J107" s="121">
        <f>Графики!AP43</f>
        <v>0</v>
      </c>
      <c r="K107" s="121">
        <f>Графики!AX43</f>
        <v>0</v>
      </c>
      <c r="L107" s="121">
        <f>Графики!BP43</f>
        <v>0</v>
      </c>
      <c r="M107" s="121">
        <f>Графики!BT43</f>
        <v>0</v>
      </c>
      <c r="N107" s="121">
        <f>Графики!BY43</f>
        <v>0</v>
      </c>
      <c r="O107" s="125">
        <f t="shared" si="14"/>
        <v>0</v>
      </c>
      <c r="P107" s="121">
        <f>Графики!N43</f>
        <v>0</v>
      </c>
      <c r="Q107" s="121">
        <f>Графики!Q43</f>
        <v>0</v>
      </c>
      <c r="R107" s="121">
        <f>Графики!S43</f>
        <v>0</v>
      </c>
      <c r="S107" s="121">
        <f>Графики!X43</f>
        <v>0</v>
      </c>
      <c r="T107" s="121">
        <f>Графики!Z43</f>
        <v>0</v>
      </c>
      <c r="U107" s="121">
        <f>Графики!AB43</f>
        <v>0</v>
      </c>
      <c r="V107" s="121">
        <f>Графики!AD43</f>
        <v>0</v>
      </c>
      <c r="W107" s="121">
        <f>Графики!AF43</f>
        <v>0</v>
      </c>
      <c r="X107" s="121">
        <f>Графики!AH43</f>
        <v>0</v>
      </c>
      <c r="Y107" s="121">
        <f>Графики!AJ43</f>
        <v>0</v>
      </c>
      <c r="Z107" s="121">
        <f>Графики!AL43</f>
        <v>0</v>
      </c>
      <c r="AA107" s="121">
        <f>Графики!AN43</f>
        <v>0</v>
      </c>
      <c r="AB107" s="121">
        <f>Графики!AV43</f>
        <v>0</v>
      </c>
      <c r="AC107" s="121">
        <f>Графики!BA43</f>
        <v>0</v>
      </c>
      <c r="AD107" s="121">
        <f>Графики!BC43</f>
        <v>0</v>
      </c>
      <c r="AE107" s="121">
        <f>Графики!BF43</f>
        <v>0</v>
      </c>
      <c r="AF107" s="121">
        <f>Графики!BI43</f>
        <v>0</v>
      </c>
      <c r="AG107" s="121">
        <f>Графики!BL43</f>
        <v>0</v>
      </c>
      <c r="AH107" s="121">
        <f>Графики!BR43</f>
        <v>0</v>
      </c>
      <c r="AI107" s="121">
        <f>Графики!BW43</f>
        <v>0</v>
      </c>
      <c r="AJ107" s="121">
        <f>Графики!CD43</f>
        <v>0</v>
      </c>
      <c r="AK107" s="121">
        <f>Графики!CF43</f>
        <v>0</v>
      </c>
      <c r="AL107" s="121">
        <f>Графики!CH43</f>
        <v>0</v>
      </c>
      <c r="AM107" s="121">
        <f>Графики!CJ43</f>
        <v>0</v>
      </c>
      <c r="AN107" s="121">
        <f>Графики!CL43</f>
        <v>0</v>
      </c>
      <c r="AO107" s="121">
        <f>Графики!CN43</f>
        <v>0</v>
      </c>
      <c r="AP107" s="121">
        <f>Графики!CP43</f>
        <v>0</v>
      </c>
      <c r="AQ107" s="121">
        <f>Графики!CR43</f>
        <v>0</v>
      </c>
      <c r="AR107" s="121">
        <f>Графики!CT43</f>
        <v>0</v>
      </c>
      <c r="AS107" s="125">
        <f t="shared" si="17"/>
        <v>0</v>
      </c>
      <c r="AT107" s="121">
        <f>Графики!D43</f>
        <v>0</v>
      </c>
      <c r="AU107" s="121">
        <f>Графики!AS43</f>
        <v>0</v>
      </c>
      <c r="AV107" s="125">
        <f t="shared" si="15"/>
        <v>0</v>
      </c>
      <c r="AW107" s="121">
        <f>Графики!CA43</f>
        <v>0</v>
      </c>
    </row>
    <row r="108" spans="1:49" ht="15" outlineLevel="1">
      <c r="A108" s="124">
        <v>39539</v>
      </c>
      <c r="B108" s="127">
        <f t="shared" si="18"/>
        <v>0</v>
      </c>
      <c r="C108" s="125">
        <f t="shared" si="16"/>
        <v>0</v>
      </c>
      <c r="D108" s="121">
        <f>Графики!F44</f>
        <v>0</v>
      </c>
      <c r="E108" s="125">
        <f t="shared" si="13"/>
        <v>0</v>
      </c>
      <c r="F108" s="121">
        <f>Графики!H44</f>
        <v>0</v>
      </c>
      <c r="G108" s="121">
        <f>Графики!J44</f>
        <v>0</v>
      </c>
      <c r="H108" s="121">
        <f>Графики!L44</f>
        <v>0</v>
      </c>
      <c r="I108" s="121">
        <f>Графики!U44</f>
        <v>0</v>
      </c>
      <c r="J108" s="121">
        <f>Графики!AP44</f>
        <v>0</v>
      </c>
      <c r="K108" s="121">
        <f>Графики!AX44</f>
        <v>0</v>
      </c>
      <c r="L108" s="121">
        <f>Графики!BP44</f>
        <v>0</v>
      </c>
      <c r="M108" s="121">
        <f>Графики!BT44</f>
        <v>0</v>
      </c>
      <c r="N108" s="121">
        <f>Графики!BY44</f>
        <v>0</v>
      </c>
      <c r="O108" s="125">
        <f t="shared" si="14"/>
        <v>0</v>
      </c>
      <c r="P108" s="121">
        <f>Графики!N44</f>
        <v>0</v>
      </c>
      <c r="Q108" s="121">
        <f>Графики!Q44</f>
        <v>0</v>
      </c>
      <c r="R108" s="121">
        <f>Графики!S44</f>
        <v>0</v>
      </c>
      <c r="S108" s="121">
        <f>Графики!X44</f>
        <v>0</v>
      </c>
      <c r="T108" s="121">
        <f>Графики!Z44</f>
        <v>0</v>
      </c>
      <c r="U108" s="121">
        <f>Графики!AB44</f>
        <v>0</v>
      </c>
      <c r="V108" s="121">
        <f>Графики!AD44</f>
        <v>0</v>
      </c>
      <c r="W108" s="121">
        <f>Графики!AF44</f>
        <v>0</v>
      </c>
      <c r="X108" s="121">
        <f>Графики!AH44</f>
        <v>0</v>
      </c>
      <c r="Y108" s="121">
        <f>Графики!AJ44</f>
        <v>0</v>
      </c>
      <c r="Z108" s="121">
        <f>Графики!AL44</f>
        <v>0</v>
      </c>
      <c r="AA108" s="121">
        <f>Графики!AN44</f>
        <v>0</v>
      </c>
      <c r="AB108" s="121">
        <f>Графики!AV44</f>
        <v>0</v>
      </c>
      <c r="AC108" s="121">
        <f>Графики!BA44</f>
        <v>0</v>
      </c>
      <c r="AD108" s="121">
        <f>Графики!BC44</f>
        <v>0</v>
      </c>
      <c r="AE108" s="121">
        <f>Графики!BF44</f>
        <v>0</v>
      </c>
      <c r="AF108" s="121">
        <f>Графики!BI44</f>
        <v>0</v>
      </c>
      <c r="AG108" s="121">
        <f>Графики!BL44</f>
        <v>0</v>
      </c>
      <c r="AH108" s="121">
        <f>Графики!BR44</f>
        <v>0</v>
      </c>
      <c r="AI108" s="121">
        <f>Графики!BW44</f>
        <v>0</v>
      </c>
      <c r="AJ108" s="121">
        <f>Графики!CD44</f>
        <v>0</v>
      </c>
      <c r="AK108" s="121">
        <f>Графики!CF44</f>
        <v>0</v>
      </c>
      <c r="AL108" s="121">
        <f>Графики!CH44</f>
        <v>0</v>
      </c>
      <c r="AM108" s="121">
        <f>Графики!CJ44</f>
        <v>0</v>
      </c>
      <c r="AN108" s="121">
        <f>Графики!CL44</f>
        <v>0</v>
      </c>
      <c r="AO108" s="121">
        <f>Графики!CN44</f>
        <v>0</v>
      </c>
      <c r="AP108" s="121">
        <f>Графики!CP44</f>
        <v>0</v>
      </c>
      <c r="AQ108" s="121">
        <f>Графики!CR44</f>
        <v>0</v>
      </c>
      <c r="AR108" s="121">
        <f>Графики!CT44</f>
        <v>0</v>
      </c>
      <c r="AS108" s="125">
        <f t="shared" si="17"/>
        <v>0</v>
      </c>
      <c r="AT108" s="121">
        <f>Графики!D44</f>
        <v>0</v>
      </c>
      <c r="AU108" s="121">
        <f>Графики!AS44</f>
        <v>0</v>
      </c>
      <c r="AV108" s="125">
        <f t="shared" si="15"/>
        <v>0</v>
      </c>
      <c r="AW108" s="121">
        <f>Графики!CA44</f>
        <v>0</v>
      </c>
    </row>
    <row r="109" spans="1:49" ht="15" outlineLevel="1">
      <c r="A109" s="124">
        <v>39569</v>
      </c>
      <c r="B109" s="127">
        <f t="shared" si="18"/>
        <v>0</v>
      </c>
      <c r="C109" s="125">
        <f t="shared" si="16"/>
        <v>0</v>
      </c>
      <c r="D109" s="121">
        <f>Графики!F45</f>
        <v>0</v>
      </c>
      <c r="E109" s="125">
        <f t="shared" si="13"/>
        <v>0</v>
      </c>
      <c r="F109" s="121">
        <f>Графики!H45</f>
        <v>0</v>
      </c>
      <c r="G109" s="121">
        <f>Графики!J45</f>
        <v>0</v>
      </c>
      <c r="H109" s="121">
        <f>Графики!L45</f>
        <v>0</v>
      </c>
      <c r="I109" s="121">
        <f>Графики!U45</f>
        <v>0</v>
      </c>
      <c r="J109" s="121">
        <f>Графики!AP45</f>
        <v>0</v>
      </c>
      <c r="K109" s="121">
        <f>Графики!AX45</f>
        <v>0</v>
      </c>
      <c r="L109" s="121">
        <f>Графики!BP45</f>
        <v>0</v>
      </c>
      <c r="M109" s="121">
        <f>Графики!BT45</f>
        <v>0</v>
      </c>
      <c r="N109" s="121">
        <f>Графики!BY45</f>
        <v>0</v>
      </c>
      <c r="O109" s="125">
        <f t="shared" si="14"/>
        <v>0</v>
      </c>
      <c r="P109" s="121">
        <f>Графики!N45</f>
        <v>0</v>
      </c>
      <c r="Q109" s="121">
        <f>Графики!Q45</f>
        <v>0</v>
      </c>
      <c r="R109" s="121">
        <f>Графики!S45</f>
        <v>0</v>
      </c>
      <c r="S109" s="121">
        <f>Графики!X45</f>
        <v>0</v>
      </c>
      <c r="T109" s="121">
        <f>Графики!Z45</f>
        <v>0</v>
      </c>
      <c r="U109" s="121">
        <f>Графики!AB45</f>
        <v>0</v>
      </c>
      <c r="V109" s="121">
        <f>Графики!AD45</f>
        <v>0</v>
      </c>
      <c r="W109" s="121">
        <f>Графики!AF45</f>
        <v>0</v>
      </c>
      <c r="X109" s="121">
        <f>Графики!AH45</f>
        <v>0</v>
      </c>
      <c r="Y109" s="121">
        <f>Графики!AJ45</f>
        <v>0</v>
      </c>
      <c r="Z109" s="121">
        <f>Графики!AL45</f>
        <v>0</v>
      </c>
      <c r="AA109" s="121">
        <f>Графики!AN45</f>
        <v>0</v>
      </c>
      <c r="AB109" s="121">
        <f>Графики!AV45</f>
        <v>0</v>
      </c>
      <c r="AC109" s="121">
        <f>Графики!BA45</f>
        <v>0</v>
      </c>
      <c r="AD109" s="121">
        <f>Графики!BC45</f>
        <v>0</v>
      </c>
      <c r="AE109" s="121">
        <f>Графики!BF45</f>
        <v>0</v>
      </c>
      <c r="AF109" s="121">
        <f>Графики!BI45</f>
        <v>0</v>
      </c>
      <c r="AG109" s="121">
        <f>Графики!BL45</f>
        <v>0</v>
      </c>
      <c r="AH109" s="121">
        <f>Графики!BR45</f>
        <v>0</v>
      </c>
      <c r="AI109" s="121">
        <f>Графики!BW45</f>
        <v>0</v>
      </c>
      <c r="AJ109" s="121">
        <f>Графики!CD45</f>
        <v>0</v>
      </c>
      <c r="AK109" s="121">
        <f>Графики!CF45</f>
        <v>0</v>
      </c>
      <c r="AL109" s="121">
        <f>Графики!CH45</f>
        <v>0</v>
      </c>
      <c r="AM109" s="121">
        <f>Графики!CJ45</f>
        <v>0</v>
      </c>
      <c r="AN109" s="121">
        <f>Графики!CL45</f>
        <v>0</v>
      </c>
      <c r="AO109" s="121">
        <f>Графики!CN45</f>
        <v>0</v>
      </c>
      <c r="AP109" s="121">
        <f>Графики!CP45</f>
        <v>0</v>
      </c>
      <c r="AQ109" s="121">
        <f>Графики!CR45</f>
        <v>0</v>
      </c>
      <c r="AR109" s="121">
        <f>Графики!CT45</f>
        <v>0</v>
      </c>
      <c r="AS109" s="125">
        <f t="shared" si="17"/>
        <v>0</v>
      </c>
      <c r="AT109" s="121">
        <f>Графики!D45</f>
        <v>0</v>
      </c>
      <c r="AU109" s="121">
        <f>Графики!AS45</f>
        <v>0</v>
      </c>
      <c r="AV109" s="125">
        <f t="shared" si="15"/>
        <v>0</v>
      </c>
      <c r="AW109" s="121">
        <f>Графики!CA45</f>
        <v>0</v>
      </c>
    </row>
    <row r="110" spans="1:49" ht="15" outlineLevel="1">
      <c r="A110" s="124">
        <v>39600</v>
      </c>
      <c r="B110" s="127">
        <f t="shared" si="18"/>
        <v>0</v>
      </c>
      <c r="C110" s="125">
        <f t="shared" si="16"/>
        <v>0</v>
      </c>
      <c r="D110" s="121">
        <f>Графики!F46</f>
        <v>0</v>
      </c>
      <c r="E110" s="125">
        <f t="shared" si="13"/>
        <v>0</v>
      </c>
      <c r="F110" s="121">
        <f>Графики!H46</f>
        <v>0</v>
      </c>
      <c r="G110" s="121">
        <f>Графики!J46</f>
        <v>0</v>
      </c>
      <c r="H110" s="121">
        <f>Графики!L46</f>
        <v>0</v>
      </c>
      <c r="I110" s="121">
        <f>Графики!U46</f>
        <v>0</v>
      </c>
      <c r="J110" s="121">
        <f>Графики!AP46</f>
        <v>0</v>
      </c>
      <c r="K110" s="121">
        <f>Графики!AX46</f>
        <v>0</v>
      </c>
      <c r="L110" s="121">
        <f>Графики!BP46</f>
        <v>0</v>
      </c>
      <c r="M110" s="121">
        <f>Графики!BT46</f>
        <v>0</v>
      </c>
      <c r="N110" s="121">
        <f>Графики!BY46</f>
        <v>0</v>
      </c>
      <c r="O110" s="125">
        <f t="shared" si="14"/>
        <v>0</v>
      </c>
      <c r="P110" s="121">
        <f>Графики!N46</f>
        <v>0</v>
      </c>
      <c r="Q110" s="121">
        <f>Графики!Q46</f>
        <v>0</v>
      </c>
      <c r="R110" s="121">
        <f>Графики!S46</f>
        <v>0</v>
      </c>
      <c r="S110" s="121">
        <f>Графики!X46</f>
        <v>0</v>
      </c>
      <c r="T110" s="121">
        <f>Графики!Z46</f>
        <v>0</v>
      </c>
      <c r="U110" s="121">
        <f>Графики!AB46</f>
        <v>0</v>
      </c>
      <c r="V110" s="121">
        <f>Графики!AD46</f>
        <v>0</v>
      </c>
      <c r="W110" s="121">
        <f>Графики!AF46</f>
        <v>0</v>
      </c>
      <c r="X110" s="121">
        <f>Графики!AH46</f>
        <v>0</v>
      </c>
      <c r="Y110" s="121">
        <f>Графики!AJ46</f>
        <v>0</v>
      </c>
      <c r="Z110" s="121">
        <f>Графики!AL46</f>
        <v>0</v>
      </c>
      <c r="AA110" s="121">
        <f>Графики!AN46</f>
        <v>0</v>
      </c>
      <c r="AB110" s="121">
        <f>Графики!AV46</f>
        <v>0</v>
      </c>
      <c r="AC110" s="121">
        <f>Графики!BA46</f>
        <v>0</v>
      </c>
      <c r="AD110" s="121">
        <f>Графики!BC46</f>
        <v>0</v>
      </c>
      <c r="AE110" s="121">
        <f>Графики!BF46</f>
        <v>0</v>
      </c>
      <c r="AF110" s="121">
        <f>Графики!BI46</f>
        <v>0</v>
      </c>
      <c r="AG110" s="121">
        <f>Графики!BL46</f>
        <v>0</v>
      </c>
      <c r="AH110" s="121">
        <f>Графики!BR46</f>
        <v>0</v>
      </c>
      <c r="AI110" s="121">
        <f>Графики!BW46</f>
        <v>0</v>
      </c>
      <c r="AJ110" s="121">
        <f>Графики!CD46</f>
        <v>0</v>
      </c>
      <c r="AK110" s="121">
        <f>Графики!CF46</f>
        <v>0</v>
      </c>
      <c r="AL110" s="121">
        <f>Графики!CH46</f>
        <v>0</v>
      </c>
      <c r="AM110" s="121">
        <f>Графики!CJ46</f>
        <v>0</v>
      </c>
      <c r="AN110" s="121">
        <f>Графики!CL46</f>
        <v>0</v>
      </c>
      <c r="AO110" s="121">
        <f>Графики!CN46</f>
        <v>0</v>
      </c>
      <c r="AP110" s="121">
        <f>Графики!CP46</f>
        <v>0</v>
      </c>
      <c r="AQ110" s="121">
        <f>Графики!CR46</f>
        <v>0</v>
      </c>
      <c r="AR110" s="121">
        <f>Графики!CT46</f>
        <v>0</v>
      </c>
      <c r="AS110" s="125">
        <f t="shared" si="17"/>
        <v>0</v>
      </c>
      <c r="AT110" s="121">
        <f>Графики!D46</f>
        <v>0</v>
      </c>
      <c r="AU110" s="121">
        <f>Графики!AS46</f>
        <v>0</v>
      </c>
      <c r="AV110" s="125">
        <f t="shared" si="15"/>
        <v>0</v>
      </c>
      <c r="AW110" s="121">
        <f>Графики!CA46</f>
        <v>0</v>
      </c>
    </row>
    <row r="111" spans="1:49" ht="15" outlineLevel="1">
      <c r="A111" s="124">
        <v>39630</v>
      </c>
      <c r="B111" s="127">
        <f t="shared" si="18"/>
        <v>0</v>
      </c>
      <c r="C111" s="125">
        <f t="shared" si="16"/>
        <v>0</v>
      </c>
      <c r="D111" s="121">
        <f>Графики!F47</f>
        <v>0</v>
      </c>
      <c r="E111" s="125">
        <f t="shared" si="13"/>
        <v>0</v>
      </c>
      <c r="F111" s="121">
        <f>Графики!H47</f>
        <v>0</v>
      </c>
      <c r="G111" s="121">
        <f>Графики!J47</f>
        <v>0</v>
      </c>
      <c r="H111" s="121">
        <f>Графики!L47</f>
        <v>0</v>
      </c>
      <c r="I111" s="121">
        <f>Графики!U47</f>
        <v>0</v>
      </c>
      <c r="J111" s="121">
        <f>Графики!AP47</f>
        <v>0</v>
      </c>
      <c r="K111" s="121">
        <f>Графики!AX47</f>
        <v>0</v>
      </c>
      <c r="L111" s="121">
        <f>Графики!BP47</f>
        <v>0</v>
      </c>
      <c r="M111" s="121">
        <f>Графики!BT47</f>
        <v>0</v>
      </c>
      <c r="N111" s="121">
        <f>Графики!BY47</f>
        <v>0</v>
      </c>
      <c r="O111" s="125">
        <f t="shared" si="14"/>
        <v>0</v>
      </c>
      <c r="P111" s="121">
        <f>Графики!N47</f>
        <v>0</v>
      </c>
      <c r="Q111" s="121">
        <f>Графики!Q47</f>
        <v>0</v>
      </c>
      <c r="R111" s="121">
        <f>Графики!S47</f>
        <v>0</v>
      </c>
      <c r="S111" s="121">
        <f>Графики!X47</f>
        <v>0</v>
      </c>
      <c r="T111" s="121">
        <f>Графики!Z47</f>
        <v>0</v>
      </c>
      <c r="U111" s="121">
        <f>Графики!AB47</f>
        <v>0</v>
      </c>
      <c r="V111" s="121">
        <f>Графики!AD47</f>
        <v>0</v>
      </c>
      <c r="W111" s="121">
        <f>Графики!AF47</f>
        <v>0</v>
      </c>
      <c r="X111" s="121">
        <f>Графики!AH47</f>
        <v>0</v>
      </c>
      <c r="Y111" s="121">
        <f>Графики!AJ47</f>
        <v>0</v>
      </c>
      <c r="Z111" s="121">
        <f>Графики!AL47</f>
        <v>0</v>
      </c>
      <c r="AA111" s="121">
        <f>Графики!AN47</f>
        <v>0</v>
      </c>
      <c r="AB111" s="121">
        <f>Графики!AV47</f>
        <v>0</v>
      </c>
      <c r="AC111" s="121">
        <f>Графики!BA47</f>
        <v>0</v>
      </c>
      <c r="AD111" s="121">
        <f>Графики!BC47</f>
        <v>0</v>
      </c>
      <c r="AE111" s="121">
        <f>Графики!BF47</f>
        <v>0</v>
      </c>
      <c r="AF111" s="121">
        <f>Графики!BI47</f>
        <v>0</v>
      </c>
      <c r="AG111" s="121">
        <f>Графики!BL47</f>
        <v>0</v>
      </c>
      <c r="AH111" s="121">
        <f>Графики!BR47</f>
        <v>0</v>
      </c>
      <c r="AI111" s="121">
        <f>Графики!BW47</f>
        <v>0</v>
      </c>
      <c r="AJ111" s="121">
        <f>Графики!CD47</f>
        <v>0</v>
      </c>
      <c r="AK111" s="121">
        <f>Графики!CF47</f>
        <v>0</v>
      </c>
      <c r="AL111" s="121">
        <f>Графики!CH47</f>
        <v>0</v>
      </c>
      <c r="AM111" s="121">
        <f>Графики!CJ47</f>
        <v>0</v>
      </c>
      <c r="AN111" s="121">
        <f>Графики!CL47</f>
        <v>0</v>
      </c>
      <c r="AO111" s="121">
        <f>Графики!CN47</f>
        <v>0</v>
      </c>
      <c r="AP111" s="121">
        <f>Графики!CP47</f>
        <v>0</v>
      </c>
      <c r="AQ111" s="121">
        <f>Графики!CR47</f>
        <v>0</v>
      </c>
      <c r="AR111" s="121">
        <f>Графики!CT47</f>
        <v>0</v>
      </c>
      <c r="AS111" s="125">
        <f t="shared" si="17"/>
        <v>0</v>
      </c>
      <c r="AT111" s="121">
        <f>Графики!D47</f>
        <v>0</v>
      </c>
      <c r="AU111" s="121">
        <f>Графики!AS47</f>
        <v>0</v>
      </c>
      <c r="AV111" s="125">
        <f t="shared" si="15"/>
        <v>0</v>
      </c>
      <c r="AW111" s="121">
        <f>Графики!CA47</f>
        <v>0</v>
      </c>
    </row>
    <row r="112" spans="1:49" ht="15" outlineLevel="1">
      <c r="A112" s="124">
        <v>39661</v>
      </c>
      <c r="B112" s="127">
        <f t="shared" si="18"/>
        <v>0</v>
      </c>
      <c r="C112" s="125">
        <f t="shared" si="16"/>
        <v>0</v>
      </c>
      <c r="D112" s="121">
        <f>Графики!F48</f>
        <v>0</v>
      </c>
      <c r="E112" s="125">
        <f t="shared" si="13"/>
        <v>0</v>
      </c>
      <c r="F112" s="121">
        <f>Графики!H48</f>
        <v>0</v>
      </c>
      <c r="G112" s="121">
        <f>Графики!J48</f>
        <v>0</v>
      </c>
      <c r="H112" s="121">
        <f>Графики!L48</f>
        <v>0</v>
      </c>
      <c r="I112" s="121">
        <f>Графики!U48</f>
        <v>0</v>
      </c>
      <c r="J112" s="121">
        <f>Графики!AP48</f>
        <v>0</v>
      </c>
      <c r="K112" s="121">
        <f>Графики!AX48</f>
        <v>0</v>
      </c>
      <c r="L112" s="121">
        <f>Графики!BP48</f>
        <v>0</v>
      </c>
      <c r="M112" s="121">
        <f>Графики!BT48</f>
        <v>0</v>
      </c>
      <c r="N112" s="121">
        <f>Графики!BY48</f>
        <v>0</v>
      </c>
      <c r="O112" s="125">
        <f t="shared" si="14"/>
        <v>0</v>
      </c>
      <c r="P112" s="121">
        <f>Графики!N48</f>
        <v>0</v>
      </c>
      <c r="Q112" s="121">
        <f>Графики!Q48</f>
        <v>0</v>
      </c>
      <c r="R112" s="121">
        <f>Графики!S48</f>
        <v>0</v>
      </c>
      <c r="S112" s="121">
        <f>Графики!X48</f>
        <v>0</v>
      </c>
      <c r="T112" s="121">
        <f>Графики!Z48</f>
        <v>0</v>
      </c>
      <c r="U112" s="121">
        <f>Графики!AB48</f>
        <v>0</v>
      </c>
      <c r="V112" s="121">
        <f>Графики!AD48</f>
        <v>0</v>
      </c>
      <c r="W112" s="121">
        <f>Графики!AF48</f>
        <v>0</v>
      </c>
      <c r="X112" s="121">
        <f>Графики!AH48</f>
        <v>0</v>
      </c>
      <c r="Y112" s="121">
        <f>Графики!AJ48</f>
        <v>0</v>
      </c>
      <c r="Z112" s="121">
        <f>Графики!AL48</f>
        <v>0</v>
      </c>
      <c r="AA112" s="121">
        <f>Графики!AN48</f>
        <v>0</v>
      </c>
      <c r="AB112" s="121">
        <f>Графики!AV48</f>
        <v>0</v>
      </c>
      <c r="AC112" s="121">
        <f>Графики!BA48</f>
        <v>0</v>
      </c>
      <c r="AD112" s="121">
        <f>Графики!BC48</f>
        <v>0</v>
      </c>
      <c r="AE112" s="121">
        <f>Графики!BF48</f>
        <v>0</v>
      </c>
      <c r="AF112" s="121">
        <f>Графики!BI48</f>
        <v>0</v>
      </c>
      <c r="AG112" s="121">
        <f>Графики!BL48</f>
        <v>0</v>
      </c>
      <c r="AH112" s="121">
        <f>Графики!BR48</f>
        <v>0</v>
      </c>
      <c r="AI112" s="121">
        <f>Графики!BW48</f>
        <v>0</v>
      </c>
      <c r="AJ112" s="121">
        <f>Графики!CD48</f>
        <v>0</v>
      </c>
      <c r="AK112" s="121">
        <f>Графики!CF48</f>
        <v>0</v>
      </c>
      <c r="AL112" s="121">
        <f>Графики!CH48</f>
        <v>0</v>
      </c>
      <c r="AM112" s="121">
        <f>Графики!CJ48</f>
        <v>0</v>
      </c>
      <c r="AN112" s="121">
        <f>Графики!CL48</f>
        <v>0</v>
      </c>
      <c r="AO112" s="121">
        <f>Графики!CN48</f>
        <v>0</v>
      </c>
      <c r="AP112" s="121">
        <f>Графики!CP48</f>
        <v>0</v>
      </c>
      <c r="AQ112" s="121">
        <f>Графики!CR48</f>
        <v>0</v>
      </c>
      <c r="AR112" s="121">
        <f>Графики!CT48</f>
        <v>0</v>
      </c>
      <c r="AS112" s="125">
        <f t="shared" si="17"/>
        <v>0</v>
      </c>
      <c r="AT112" s="121">
        <f>Графики!D48</f>
        <v>0</v>
      </c>
      <c r="AU112" s="121">
        <f>Графики!AS48</f>
        <v>0</v>
      </c>
      <c r="AV112" s="125">
        <f t="shared" si="15"/>
        <v>0</v>
      </c>
      <c r="AW112" s="121">
        <f>Графики!CA48</f>
        <v>0</v>
      </c>
    </row>
    <row r="113" spans="1:49" ht="15" outlineLevel="1">
      <c r="A113" s="124">
        <v>39692</v>
      </c>
      <c r="B113" s="127">
        <f t="shared" si="18"/>
        <v>0</v>
      </c>
      <c r="C113" s="125">
        <f t="shared" si="16"/>
        <v>0</v>
      </c>
      <c r="D113" s="121">
        <f>Графики!F49</f>
        <v>0</v>
      </c>
      <c r="E113" s="125">
        <f t="shared" si="13"/>
        <v>0</v>
      </c>
      <c r="F113" s="121">
        <f>Графики!H49</f>
        <v>0</v>
      </c>
      <c r="G113" s="121">
        <f>Графики!J49</f>
        <v>0</v>
      </c>
      <c r="H113" s="121">
        <f>Графики!L49</f>
        <v>0</v>
      </c>
      <c r="I113" s="121">
        <f>Графики!U49</f>
        <v>0</v>
      </c>
      <c r="J113" s="121">
        <f>Графики!AP49</f>
        <v>0</v>
      </c>
      <c r="K113" s="121">
        <f>Графики!AX49</f>
        <v>0</v>
      </c>
      <c r="L113" s="121">
        <f>Графики!BP49</f>
        <v>0</v>
      </c>
      <c r="M113" s="121">
        <f>Графики!BT49</f>
        <v>0</v>
      </c>
      <c r="N113" s="121">
        <f>Графики!BY49</f>
        <v>0</v>
      </c>
      <c r="O113" s="125">
        <f t="shared" si="14"/>
        <v>0</v>
      </c>
      <c r="P113" s="121">
        <f>Графики!N49</f>
        <v>0</v>
      </c>
      <c r="Q113" s="121">
        <f>Графики!Q49</f>
        <v>0</v>
      </c>
      <c r="R113" s="121">
        <f>Графики!S49</f>
        <v>0</v>
      </c>
      <c r="S113" s="121">
        <f>Графики!X49</f>
        <v>0</v>
      </c>
      <c r="T113" s="121">
        <f>Графики!Z49</f>
        <v>0</v>
      </c>
      <c r="U113" s="121">
        <f>Графики!AB49</f>
        <v>0</v>
      </c>
      <c r="V113" s="121">
        <f>Графики!AD49</f>
        <v>0</v>
      </c>
      <c r="W113" s="121">
        <f>Графики!AF49</f>
        <v>0</v>
      </c>
      <c r="X113" s="121">
        <f>Графики!AH49</f>
        <v>0</v>
      </c>
      <c r="Y113" s="121">
        <f>Графики!AJ49</f>
        <v>0</v>
      </c>
      <c r="Z113" s="121">
        <f>Графики!AL49</f>
        <v>0</v>
      </c>
      <c r="AA113" s="121">
        <f>Графики!AN49</f>
        <v>0</v>
      </c>
      <c r="AB113" s="121">
        <f>Графики!AV49</f>
        <v>0</v>
      </c>
      <c r="AC113" s="121">
        <f>Графики!BA49</f>
        <v>0</v>
      </c>
      <c r="AD113" s="121">
        <f>Графики!BC49</f>
        <v>0</v>
      </c>
      <c r="AE113" s="121">
        <f>Графики!BF49</f>
        <v>0</v>
      </c>
      <c r="AF113" s="121">
        <f>Графики!BI49</f>
        <v>0</v>
      </c>
      <c r="AG113" s="121">
        <f>Графики!BL49</f>
        <v>0</v>
      </c>
      <c r="AH113" s="121">
        <f>Графики!BR49</f>
        <v>0</v>
      </c>
      <c r="AI113" s="121">
        <f>Графики!BW49</f>
        <v>0</v>
      </c>
      <c r="AJ113" s="121">
        <f>Графики!CD49</f>
        <v>0</v>
      </c>
      <c r="AK113" s="121">
        <f>Графики!CF49</f>
        <v>0</v>
      </c>
      <c r="AL113" s="121">
        <f>Графики!CH49</f>
        <v>0</v>
      </c>
      <c r="AM113" s="121">
        <f>Графики!CJ49</f>
        <v>0</v>
      </c>
      <c r="AN113" s="121">
        <f>Графики!CL49</f>
        <v>0</v>
      </c>
      <c r="AO113" s="121">
        <f>Графики!CN49</f>
        <v>0</v>
      </c>
      <c r="AP113" s="121">
        <f>Графики!CP49</f>
        <v>0</v>
      </c>
      <c r="AQ113" s="121">
        <f>Графики!CR49</f>
        <v>0</v>
      </c>
      <c r="AR113" s="121">
        <f>Графики!CT49</f>
        <v>0</v>
      </c>
      <c r="AS113" s="125">
        <f t="shared" si="17"/>
        <v>0</v>
      </c>
      <c r="AT113" s="121">
        <f>Графики!D49</f>
        <v>0</v>
      </c>
      <c r="AU113" s="121">
        <f>Графики!AS49</f>
        <v>0</v>
      </c>
      <c r="AV113" s="125">
        <f t="shared" si="15"/>
        <v>0</v>
      </c>
      <c r="AW113" s="121">
        <f>Графики!CA49</f>
        <v>0</v>
      </c>
    </row>
    <row r="114" spans="1:49" ht="15" outlineLevel="1">
      <c r="A114" s="124">
        <v>39722</v>
      </c>
      <c r="B114" s="127">
        <f t="shared" si="18"/>
        <v>0</v>
      </c>
      <c r="C114" s="125">
        <f t="shared" si="16"/>
        <v>0</v>
      </c>
      <c r="D114" s="121">
        <f>Графики!F50</f>
        <v>0</v>
      </c>
      <c r="E114" s="125">
        <f t="shared" si="13"/>
        <v>0</v>
      </c>
      <c r="F114" s="121">
        <f>Графики!H50</f>
        <v>0</v>
      </c>
      <c r="G114" s="121">
        <f>Графики!J50</f>
        <v>0</v>
      </c>
      <c r="H114" s="121">
        <f>Графики!L50</f>
        <v>0</v>
      </c>
      <c r="I114" s="121">
        <f>Графики!U50</f>
        <v>0</v>
      </c>
      <c r="J114" s="121">
        <f>Графики!AP50</f>
        <v>0</v>
      </c>
      <c r="K114" s="121">
        <f>Графики!AX50</f>
        <v>0</v>
      </c>
      <c r="L114" s="121">
        <f>Графики!BP50</f>
        <v>0</v>
      </c>
      <c r="M114" s="121">
        <f>Графики!BT50</f>
        <v>0</v>
      </c>
      <c r="N114" s="121">
        <f>Графики!BY50</f>
        <v>0</v>
      </c>
      <c r="O114" s="125">
        <f t="shared" si="14"/>
        <v>0</v>
      </c>
      <c r="P114" s="121">
        <f>Графики!N50</f>
        <v>0</v>
      </c>
      <c r="Q114" s="121">
        <f>Графики!Q50</f>
        <v>0</v>
      </c>
      <c r="R114" s="121">
        <f>Графики!S50</f>
        <v>0</v>
      </c>
      <c r="S114" s="121">
        <f>Графики!X50</f>
        <v>0</v>
      </c>
      <c r="T114" s="121">
        <f>Графики!Z50</f>
        <v>0</v>
      </c>
      <c r="U114" s="121">
        <f>Графики!AB50</f>
        <v>0</v>
      </c>
      <c r="V114" s="121">
        <f>Графики!AD50</f>
        <v>0</v>
      </c>
      <c r="W114" s="121">
        <f>Графики!AF50</f>
        <v>0</v>
      </c>
      <c r="X114" s="121">
        <f>Графики!AH50</f>
        <v>0</v>
      </c>
      <c r="Y114" s="121">
        <f>Графики!AJ50</f>
        <v>0</v>
      </c>
      <c r="Z114" s="121">
        <f>Графики!AL50</f>
        <v>0</v>
      </c>
      <c r="AA114" s="121">
        <f>Графики!AN50</f>
        <v>0</v>
      </c>
      <c r="AB114" s="121">
        <f>Графики!AV50</f>
        <v>0</v>
      </c>
      <c r="AC114" s="121">
        <f>Графики!BA50</f>
        <v>0</v>
      </c>
      <c r="AD114" s="121">
        <f>Графики!BC50</f>
        <v>0</v>
      </c>
      <c r="AE114" s="121">
        <f>Графики!BF50</f>
        <v>0</v>
      </c>
      <c r="AF114" s="121">
        <f>Графики!BI50</f>
        <v>0</v>
      </c>
      <c r="AG114" s="121">
        <f>Графики!BL50</f>
        <v>0</v>
      </c>
      <c r="AH114" s="121">
        <f>Графики!BR50</f>
        <v>0</v>
      </c>
      <c r="AI114" s="121">
        <f>Графики!BW50</f>
        <v>0</v>
      </c>
      <c r="AJ114" s="121">
        <f>Графики!CD50</f>
        <v>0</v>
      </c>
      <c r="AK114" s="121">
        <f>Графики!CF50</f>
        <v>0</v>
      </c>
      <c r="AL114" s="121">
        <f>Графики!CH50</f>
        <v>0</v>
      </c>
      <c r="AM114" s="121">
        <f>Графики!CJ50</f>
        <v>0</v>
      </c>
      <c r="AN114" s="121">
        <f>Графики!CL50</f>
        <v>0</v>
      </c>
      <c r="AO114" s="121">
        <f>Графики!CN50</f>
        <v>0</v>
      </c>
      <c r="AP114" s="121">
        <f>Графики!CP50</f>
        <v>0</v>
      </c>
      <c r="AQ114" s="121">
        <f>Графики!CR50</f>
        <v>0</v>
      </c>
      <c r="AR114" s="121">
        <f>Графики!CT50</f>
        <v>0</v>
      </c>
      <c r="AS114" s="125">
        <f t="shared" si="17"/>
        <v>0</v>
      </c>
      <c r="AT114" s="121">
        <f>Графики!D50</f>
        <v>0</v>
      </c>
      <c r="AU114" s="121">
        <f>Графики!AS50</f>
        <v>0</v>
      </c>
      <c r="AV114" s="125">
        <f t="shared" si="15"/>
        <v>0</v>
      </c>
      <c r="AW114" s="121">
        <f>Графики!CA50</f>
        <v>0</v>
      </c>
    </row>
    <row r="115" spans="1:49" ht="15" outlineLevel="1">
      <c r="A115" s="124">
        <v>39753</v>
      </c>
      <c r="B115" s="127">
        <f t="shared" si="18"/>
        <v>0</v>
      </c>
      <c r="C115" s="125">
        <f t="shared" si="16"/>
        <v>0</v>
      </c>
      <c r="D115" s="121">
        <f>Графики!F51</f>
        <v>0</v>
      </c>
      <c r="E115" s="125">
        <f t="shared" si="13"/>
        <v>0</v>
      </c>
      <c r="F115" s="121">
        <f>Графики!H51</f>
        <v>0</v>
      </c>
      <c r="G115" s="121">
        <f>Графики!J51</f>
        <v>0</v>
      </c>
      <c r="H115" s="121">
        <f>Графики!L51</f>
        <v>0</v>
      </c>
      <c r="I115" s="121">
        <f>Графики!U51</f>
        <v>0</v>
      </c>
      <c r="J115" s="121">
        <f>Графики!AP51</f>
        <v>0</v>
      </c>
      <c r="K115" s="121">
        <f>Графики!AX51</f>
        <v>0</v>
      </c>
      <c r="L115" s="121">
        <f>Графики!BP51</f>
        <v>0</v>
      </c>
      <c r="M115" s="121">
        <f>Графики!BT51</f>
        <v>0</v>
      </c>
      <c r="N115" s="121">
        <f>Графики!BY51</f>
        <v>0</v>
      </c>
      <c r="O115" s="125">
        <f t="shared" si="14"/>
        <v>0</v>
      </c>
      <c r="P115" s="121">
        <f>Графики!N51</f>
        <v>0</v>
      </c>
      <c r="Q115" s="121">
        <f>Графики!Q51</f>
        <v>0</v>
      </c>
      <c r="R115" s="121">
        <f>Графики!S51</f>
        <v>0</v>
      </c>
      <c r="S115" s="121">
        <f>Графики!X51</f>
        <v>0</v>
      </c>
      <c r="T115" s="121">
        <f>Графики!Z51</f>
        <v>0</v>
      </c>
      <c r="U115" s="121">
        <f>Графики!AB51</f>
        <v>0</v>
      </c>
      <c r="V115" s="121">
        <f>Графики!AD51</f>
        <v>0</v>
      </c>
      <c r="W115" s="121">
        <f>Графики!AF51</f>
        <v>0</v>
      </c>
      <c r="X115" s="121">
        <f>Графики!AH51</f>
        <v>0</v>
      </c>
      <c r="Y115" s="121">
        <f>Графики!AJ51</f>
        <v>0</v>
      </c>
      <c r="Z115" s="121">
        <f>Графики!AL51</f>
        <v>0</v>
      </c>
      <c r="AA115" s="121">
        <f>Графики!AN51</f>
        <v>0</v>
      </c>
      <c r="AB115" s="121">
        <f>Графики!AV51</f>
        <v>0</v>
      </c>
      <c r="AC115" s="121">
        <f>Графики!BA51</f>
        <v>0</v>
      </c>
      <c r="AD115" s="121">
        <f>Графики!BC51</f>
        <v>0</v>
      </c>
      <c r="AE115" s="121">
        <f>Графики!BF51</f>
        <v>0</v>
      </c>
      <c r="AF115" s="121">
        <f>Графики!BI51</f>
        <v>0</v>
      </c>
      <c r="AG115" s="121">
        <f>Графики!BL51</f>
        <v>0</v>
      </c>
      <c r="AH115" s="121">
        <f>Графики!BR51</f>
        <v>0</v>
      </c>
      <c r="AI115" s="121">
        <f>Графики!BW51</f>
        <v>0</v>
      </c>
      <c r="AJ115" s="121">
        <f>Графики!CD51</f>
        <v>0</v>
      </c>
      <c r="AK115" s="121">
        <f>Графики!CF51</f>
        <v>0</v>
      </c>
      <c r="AL115" s="121">
        <f>Графики!CH51</f>
        <v>0</v>
      </c>
      <c r="AM115" s="121">
        <f>Графики!CJ51</f>
        <v>0</v>
      </c>
      <c r="AN115" s="121">
        <f>Графики!CL51</f>
        <v>0</v>
      </c>
      <c r="AO115" s="121">
        <f>Графики!CN51</f>
        <v>0</v>
      </c>
      <c r="AP115" s="121">
        <f>Графики!CP51</f>
        <v>0</v>
      </c>
      <c r="AQ115" s="121">
        <f>Графики!CR51</f>
        <v>0</v>
      </c>
      <c r="AR115" s="121">
        <f>Графики!CT51</f>
        <v>0</v>
      </c>
      <c r="AS115" s="125">
        <f t="shared" si="17"/>
        <v>0</v>
      </c>
      <c r="AT115" s="121">
        <f>Графики!D51</f>
        <v>0</v>
      </c>
      <c r="AU115" s="121">
        <f>Графики!AS51</f>
        <v>0</v>
      </c>
      <c r="AV115" s="125">
        <f t="shared" si="15"/>
        <v>0</v>
      </c>
      <c r="AW115" s="121">
        <f>Графики!CA51</f>
        <v>0</v>
      </c>
    </row>
    <row r="116" spans="1:49" ht="15" outlineLevel="1">
      <c r="A116" s="124">
        <v>39783</v>
      </c>
      <c r="B116" s="127">
        <f t="shared" si="18"/>
        <v>0</v>
      </c>
      <c r="C116" s="125">
        <f t="shared" si="16"/>
        <v>0</v>
      </c>
      <c r="D116" s="121">
        <f>Графики!F52</f>
        <v>0</v>
      </c>
      <c r="E116" s="125">
        <f t="shared" si="13"/>
        <v>0</v>
      </c>
      <c r="F116" s="121">
        <f>Графики!H52</f>
        <v>0</v>
      </c>
      <c r="G116" s="121">
        <f>Графики!J52</f>
        <v>0</v>
      </c>
      <c r="H116" s="121">
        <f>Графики!L52</f>
        <v>0</v>
      </c>
      <c r="I116" s="121">
        <f>Графики!U52</f>
        <v>0</v>
      </c>
      <c r="J116" s="121">
        <f>Графики!AP52</f>
        <v>0</v>
      </c>
      <c r="K116" s="121">
        <f>Графики!AX52</f>
        <v>0</v>
      </c>
      <c r="L116" s="121">
        <f>Графики!BP52</f>
        <v>0</v>
      </c>
      <c r="M116" s="121">
        <f>Графики!BT52</f>
        <v>0</v>
      </c>
      <c r="N116" s="121">
        <f>Графики!BY52</f>
        <v>0</v>
      </c>
      <c r="O116" s="125">
        <f t="shared" si="14"/>
        <v>0</v>
      </c>
      <c r="P116" s="121">
        <f>Графики!N52</f>
        <v>0</v>
      </c>
      <c r="Q116" s="121">
        <f>Графики!Q52</f>
        <v>0</v>
      </c>
      <c r="R116" s="121">
        <f>Графики!S52</f>
        <v>0</v>
      </c>
      <c r="S116" s="121">
        <f>Графики!X52</f>
        <v>0</v>
      </c>
      <c r="T116" s="121">
        <f>Графики!Z52</f>
        <v>0</v>
      </c>
      <c r="U116" s="121">
        <f>Графики!AB52</f>
        <v>0</v>
      </c>
      <c r="V116" s="121">
        <f>Графики!AD52</f>
        <v>0</v>
      </c>
      <c r="W116" s="121">
        <f>Графики!AF52</f>
        <v>0</v>
      </c>
      <c r="X116" s="121">
        <f>Графики!AH52</f>
        <v>0</v>
      </c>
      <c r="Y116" s="121">
        <f>Графики!AJ52</f>
        <v>0</v>
      </c>
      <c r="Z116" s="121">
        <f>Графики!AL52</f>
        <v>0</v>
      </c>
      <c r="AA116" s="121">
        <f>Графики!AN52</f>
        <v>0</v>
      </c>
      <c r="AB116" s="121">
        <f>Графики!AV52</f>
        <v>0</v>
      </c>
      <c r="AC116" s="121">
        <f>Графики!BA52</f>
        <v>0</v>
      </c>
      <c r="AD116" s="121">
        <f>Графики!BC52</f>
        <v>0</v>
      </c>
      <c r="AE116" s="121">
        <f>Графики!BF52</f>
        <v>0</v>
      </c>
      <c r="AF116" s="121">
        <f>Графики!BI52</f>
        <v>0</v>
      </c>
      <c r="AG116" s="121">
        <f>Графики!BL52</f>
        <v>0</v>
      </c>
      <c r="AH116" s="121">
        <f>Графики!BR52</f>
        <v>0</v>
      </c>
      <c r="AI116" s="121">
        <f>Графики!BW52</f>
        <v>0</v>
      </c>
      <c r="AJ116" s="121">
        <f>Графики!CD52</f>
        <v>0</v>
      </c>
      <c r="AK116" s="121">
        <f>Графики!CF52</f>
        <v>0</v>
      </c>
      <c r="AL116" s="121">
        <f>Графики!CH52</f>
        <v>0</v>
      </c>
      <c r="AM116" s="121">
        <f>Графики!CJ52</f>
        <v>0</v>
      </c>
      <c r="AN116" s="121">
        <f>Графики!CL52</f>
        <v>0</v>
      </c>
      <c r="AO116" s="121">
        <f>Графики!CN52</f>
        <v>0</v>
      </c>
      <c r="AP116" s="121">
        <f>Графики!CP52</f>
        <v>0</v>
      </c>
      <c r="AQ116" s="121">
        <f>Графики!CR52</f>
        <v>0</v>
      </c>
      <c r="AR116" s="121">
        <f>Графики!CT52</f>
        <v>0</v>
      </c>
      <c r="AS116" s="125">
        <f t="shared" si="17"/>
        <v>0</v>
      </c>
      <c r="AT116" s="121">
        <f>Графики!D52</f>
        <v>0</v>
      </c>
      <c r="AU116" s="121">
        <f>Графики!AS52</f>
        <v>0</v>
      </c>
      <c r="AV116" s="125">
        <f t="shared" si="15"/>
        <v>0</v>
      </c>
      <c r="AW116" s="121">
        <f>Графики!CA52</f>
        <v>0</v>
      </c>
    </row>
    <row r="117" spans="1:49" ht="15" outlineLevel="1">
      <c r="A117" s="124">
        <v>39814</v>
      </c>
      <c r="B117" s="127">
        <f t="shared" si="18"/>
        <v>0</v>
      </c>
      <c r="C117" s="125">
        <f t="shared" si="16"/>
        <v>0</v>
      </c>
      <c r="D117" s="121">
        <f>Графики!F53</f>
        <v>0</v>
      </c>
      <c r="E117" s="125">
        <f t="shared" si="13"/>
        <v>0</v>
      </c>
      <c r="F117" s="121">
        <f>Графики!H53</f>
        <v>0</v>
      </c>
      <c r="G117" s="121">
        <f>Графики!J53</f>
        <v>0</v>
      </c>
      <c r="H117" s="121">
        <f>Графики!L53</f>
        <v>0</v>
      </c>
      <c r="I117" s="121">
        <f>Графики!U53</f>
        <v>0</v>
      </c>
      <c r="J117" s="121">
        <f>Графики!AP53</f>
        <v>0</v>
      </c>
      <c r="K117" s="121">
        <f>Графики!AX53</f>
        <v>0</v>
      </c>
      <c r="L117" s="121">
        <f>Графики!BP53</f>
        <v>0</v>
      </c>
      <c r="M117" s="121">
        <f>Графики!BT53</f>
        <v>0</v>
      </c>
      <c r="N117" s="121">
        <f>Графики!BY53</f>
        <v>0</v>
      </c>
      <c r="O117" s="125">
        <f t="shared" si="14"/>
        <v>0</v>
      </c>
      <c r="P117" s="121">
        <f>Графики!N53</f>
        <v>0</v>
      </c>
      <c r="Q117" s="121">
        <f>Графики!Q53</f>
        <v>0</v>
      </c>
      <c r="R117" s="121">
        <f>Графики!S53</f>
        <v>0</v>
      </c>
      <c r="S117" s="121">
        <f>Графики!X53</f>
        <v>0</v>
      </c>
      <c r="T117" s="121">
        <f>Графики!Z53</f>
        <v>0</v>
      </c>
      <c r="U117" s="121">
        <f>Графики!AB53</f>
        <v>0</v>
      </c>
      <c r="V117" s="121">
        <f>Графики!AD53</f>
        <v>0</v>
      </c>
      <c r="W117" s="121">
        <f>Графики!AF53</f>
        <v>0</v>
      </c>
      <c r="X117" s="121">
        <f>Графики!AH53</f>
        <v>0</v>
      </c>
      <c r="Y117" s="121">
        <f>Графики!AJ53</f>
        <v>0</v>
      </c>
      <c r="Z117" s="121">
        <f>Графики!AL53</f>
        <v>0</v>
      </c>
      <c r="AA117" s="121">
        <f>Графики!AN53</f>
        <v>0</v>
      </c>
      <c r="AB117" s="121">
        <f>Графики!AV53</f>
        <v>0</v>
      </c>
      <c r="AC117" s="121">
        <f>Графики!BA53</f>
        <v>0</v>
      </c>
      <c r="AD117" s="121">
        <f>Графики!BC53</f>
        <v>0</v>
      </c>
      <c r="AE117" s="121">
        <f>Графики!BF53</f>
        <v>0</v>
      </c>
      <c r="AF117" s="121">
        <f>Графики!BI53</f>
        <v>0</v>
      </c>
      <c r="AG117" s="121">
        <f>Графики!BL53</f>
        <v>0</v>
      </c>
      <c r="AH117" s="121">
        <f>Графики!BR53</f>
        <v>0</v>
      </c>
      <c r="AI117" s="121">
        <f>Графики!BW53</f>
        <v>0</v>
      </c>
      <c r="AJ117" s="121">
        <f>Графики!CD53</f>
        <v>0</v>
      </c>
      <c r="AK117" s="121">
        <f>Графики!CF53</f>
        <v>0</v>
      </c>
      <c r="AL117" s="121">
        <f>Графики!CH53</f>
        <v>0</v>
      </c>
      <c r="AM117" s="121">
        <f>Графики!CJ53</f>
        <v>0</v>
      </c>
      <c r="AN117" s="121">
        <f>Графики!CL53</f>
        <v>0</v>
      </c>
      <c r="AO117" s="121">
        <f>Графики!CN53</f>
        <v>0</v>
      </c>
      <c r="AP117" s="121">
        <f>Графики!CP53</f>
        <v>0</v>
      </c>
      <c r="AQ117" s="121">
        <f>Графики!CR53</f>
        <v>0</v>
      </c>
      <c r="AR117" s="121">
        <f>Графики!CT53</f>
        <v>0</v>
      </c>
      <c r="AS117" s="125">
        <f t="shared" si="17"/>
        <v>0</v>
      </c>
      <c r="AT117" s="121">
        <f>Графики!D53</f>
        <v>0</v>
      </c>
      <c r="AU117" s="121">
        <f>Графики!AS53</f>
        <v>0</v>
      </c>
      <c r="AV117" s="125">
        <f t="shared" si="15"/>
        <v>0</v>
      </c>
      <c r="AW117" s="121">
        <f>Графики!CA53</f>
        <v>0</v>
      </c>
    </row>
    <row r="118" spans="1:49" ht="15" outlineLevel="1">
      <c r="A118" s="124">
        <v>39845</v>
      </c>
      <c r="B118" s="127">
        <f t="shared" si="18"/>
        <v>0</v>
      </c>
      <c r="C118" s="125">
        <f t="shared" si="16"/>
        <v>0</v>
      </c>
      <c r="D118" s="121">
        <f>Графики!F54</f>
        <v>0</v>
      </c>
      <c r="E118" s="125">
        <f t="shared" si="13"/>
        <v>0</v>
      </c>
      <c r="F118" s="121">
        <f>Графики!H54</f>
        <v>0</v>
      </c>
      <c r="G118" s="121">
        <f>Графики!J54</f>
        <v>0</v>
      </c>
      <c r="H118" s="121">
        <f>Графики!L54</f>
        <v>0</v>
      </c>
      <c r="I118" s="121">
        <f>Графики!U54</f>
        <v>0</v>
      </c>
      <c r="J118" s="121">
        <f>Графики!AP54</f>
        <v>0</v>
      </c>
      <c r="K118" s="121">
        <f>Графики!AX54</f>
        <v>0</v>
      </c>
      <c r="L118" s="121">
        <f>Графики!BP54</f>
        <v>0</v>
      </c>
      <c r="M118" s="121">
        <f>Графики!BT54</f>
        <v>0</v>
      </c>
      <c r="N118" s="121">
        <f>Графики!BY54</f>
        <v>0</v>
      </c>
      <c r="O118" s="125">
        <f t="shared" si="14"/>
        <v>0</v>
      </c>
      <c r="P118" s="121">
        <f>Графики!N54</f>
        <v>0</v>
      </c>
      <c r="Q118" s="121">
        <f>Графики!Q54</f>
        <v>0</v>
      </c>
      <c r="R118" s="121">
        <f>Графики!S54</f>
        <v>0</v>
      </c>
      <c r="S118" s="121">
        <f>Графики!X54</f>
        <v>0</v>
      </c>
      <c r="T118" s="121">
        <f>Графики!Z54</f>
        <v>0</v>
      </c>
      <c r="U118" s="121">
        <f>Графики!AB54</f>
        <v>0</v>
      </c>
      <c r="V118" s="121">
        <f>Графики!AD54</f>
        <v>0</v>
      </c>
      <c r="W118" s="121">
        <f>Графики!AF54</f>
        <v>0</v>
      </c>
      <c r="X118" s="121">
        <f>Графики!AH54</f>
        <v>0</v>
      </c>
      <c r="Y118" s="121">
        <f>Графики!AJ54</f>
        <v>0</v>
      </c>
      <c r="Z118" s="121">
        <f>Графики!AL54</f>
        <v>0</v>
      </c>
      <c r="AA118" s="121">
        <f>Графики!AN54</f>
        <v>0</v>
      </c>
      <c r="AB118" s="121">
        <f>Графики!AV54</f>
        <v>0</v>
      </c>
      <c r="AC118" s="121">
        <f>Графики!BA54</f>
        <v>0</v>
      </c>
      <c r="AD118" s="121">
        <f>Графики!BC54</f>
        <v>0</v>
      </c>
      <c r="AE118" s="121">
        <f>Графики!BF54</f>
        <v>0</v>
      </c>
      <c r="AF118" s="121">
        <f>Графики!BI54</f>
        <v>0</v>
      </c>
      <c r="AG118" s="121">
        <f>Графики!BL54</f>
        <v>0</v>
      </c>
      <c r="AH118" s="121">
        <f>Графики!BR54</f>
        <v>0</v>
      </c>
      <c r="AI118" s="121">
        <f>Графики!BW54</f>
        <v>0</v>
      </c>
      <c r="AJ118" s="121">
        <f>Графики!CD54</f>
        <v>0</v>
      </c>
      <c r="AK118" s="121">
        <f>Графики!CF54</f>
        <v>0</v>
      </c>
      <c r="AL118" s="121">
        <f>Графики!CH54</f>
        <v>0</v>
      </c>
      <c r="AM118" s="121">
        <f>Графики!CJ54</f>
        <v>0</v>
      </c>
      <c r="AN118" s="121">
        <f>Графики!CL54</f>
        <v>0</v>
      </c>
      <c r="AO118" s="121">
        <f>Графики!CN54</f>
        <v>0</v>
      </c>
      <c r="AP118" s="121">
        <f>Графики!CP54</f>
        <v>0</v>
      </c>
      <c r="AQ118" s="121">
        <f>Графики!CR54</f>
        <v>0</v>
      </c>
      <c r="AR118" s="121">
        <f>Графики!CT54</f>
        <v>0</v>
      </c>
      <c r="AS118" s="125">
        <f t="shared" si="17"/>
        <v>0</v>
      </c>
      <c r="AT118" s="121">
        <f>Графики!D54</f>
        <v>0</v>
      </c>
      <c r="AU118" s="121">
        <f>Графики!AS54</f>
        <v>0</v>
      </c>
      <c r="AV118" s="125">
        <f t="shared" si="15"/>
        <v>0</v>
      </c>
      <c r="AW118" s="121">
        <f>Графики!CA54</f>
        <v>0</v>
      </c>
    </row>
    <row r="119" spans="1:49" ht="15" outlineLevel="1">
      <c r="A119" s="124">
        <v>39873</v>
      </c>
      <c r="B119" s="127">
        <f t="shared" si="18"/>
        <v>0</v>
      </c>
      <c r="C119" s="125">
        <f t="shared" si="16"/>
        <v>0</v>
      </c>
      <c r="D119" s="121">
        <f>Графики!F55</f>
        <v>0</v>
      </c>
      <c r="E119" s="125">
        <f t="shared" si="13"/>
        <v>0</v>
      </c>
      <c r="F119" s="121">
        <f>Графики!H55</f>
        <v>0</v>
      </c>
      <c r="G119" s="121">
        <f>Графики!J55</f>
        <v>0</v>
      </c>
      <c r="H119" s="121">
        <f>Графики!L55</f>
        <v>0</v>
      </c>
      <c r="I119" s="121">
        <f>Графики!U55</f>
        <v>0</v>
      </c>
      <c r="J119" s="121">
        <f>Графики!AP55</f>
        <v>0</v>
      </c>
      <c r="K119" s="121">
        <f>Графики!AX55</f>
        <v>0</v>
      </c>
      <c r="L119" s="121">
        <f>Графики!BP55</f>
        <v>0</v>
      </c>
      <c r="M119" s="121">
        <f>Графики!BT55</f>
        <v>0</v>
      </c>
      <c r="N119" s="121">
        <f>Графики!BY55</f>
        <v>0</v>
      </c>
      <c r="O119" s="125">
        <f t="shared" si="14"/>
        <v>0</v>
      </c>
      <c r="P119" s="121">
        <f>Графики!N55</f>
        <v>0</v>
      </c>
      <c r="Q119" s="121">
        <f>Графики!Q55</f>
        <v>0</v>
      </c>
      <c r="R119" s="121">
        <f>Графики!S55</f>
        <v>0</v>
      </c>
      <c r="S119" s="121">
        <f>Графики!X55</f>
        <v>0</v>
      </c>
      <c r="T119" s="121">
        <f>Графики!Z55</f>
        <v>0</v>
      </c>
      <c r="U119" s="121">
        <f>Графики!AB55</f>
        <v>0</v>
      </c>
      <c r="V119" s="121">
        <f>Графики!AD55</f>
        <v>0</v>
      </c>
      <c r="W119" s="121">
        <f>Графики!AF55</f>
        <v>0</v>
      </c>
      <c r="X119" s="121">
        <f>Графики!AH55</f>
        <v>0</v>
      </c>
      <c r="Y119" s="121">
        <f>Графики!AJ55</f>
        <v>0</v>
      </c>
      <c r="Z119" s="121">
        <f>Графики!AL55</f>
        <v>0</v>
      </c>
      <c r="AA119" s="121">
        <f>Графики!AN55</f>
        <v>0</v>
      </c>
      <c r="AB119" s="121">
        <f>Графики!AV55</f>
        <v>0</v>
      </c>
      <c r="AC119" s="121">
        <f>Графики!BA55</f>
        <v>0</v>
      </c>
      <c r="AD119" s="121">
        <f>Графики!BC55</f>
        <v>0</v>
      </c>
      <c r="AE119" s="121">
        <f>Графики!BF55</f>
        <v>0</v>
      </c>
      <c r="AF119" s="121">
        <f>Графики!BI55</f>
        <v>0</v>
      </c>
      <c r="AG119" s="121">
        <f>Графики!BL55</f>
        <v>0</v>
      </c>
      <c r="AH119" s="121">
        <f>Графики!BR55</f>
        <v>0</v>
      </c>
      <c r="AI119" s="121">
        <f>Графики!BW55</f>
        <v>0</v>
      </c>
      <c r="AJ119" s="121">
        <f>Графики!CD55</f>
        <v>0</v>
      </c>
      <c r="AK119" s="121">
        <f>Графики!CF55</f>
        <v>0</v>
      </c>
      <c r="AL119" s="121">
        <f>Графики!CH55</f>
        <v>0</v>
      </c>
      <c r="AM119" s="121">
        <f>Графики!CJ55</f>
        <v>0</v>
      </c>
      <c r="AN119" s="121">
        <f>Графики!CL55</f>
        <v>0</v>
      </c>
      <c r="AO119" s="121">
        <f>Графики!CN55</f>
        <v>0</v>
      </c>
      <c r="AP119" s="121">
        <f>Графики!CP55</f>
        <v>0</v>
      </c>
      <c r="AQ119" s="121">
        <f>Графики!CR55</f>
        <v>0</v>
      </c>
      <c r="AR119" s="121">
        <f>Графики!CT55</f>
        <v>0</v>
      </c>
      <c r="AS119" s="125">
        <f t="shared" si="17"/>
        <v>0</v>
      </c>
      <c r="AT119" s="121">
        <f>Графики!D55</f>
        <v>0</v>
      </c>
      <c r="AU119" s="121">
        <f>Графики!AS55</f>
        <v>0</v>
      </c>
      <c r="AV119" s="125">
        <f t="shared" si="15"/>
        <v>0</v>
      </c>
      <c r="AW119" s="121">
        <f>Графики!CA55</f>
        <v>0</v>
      </c>
    </row>
    <row r="120" spans="1:49" ht="15" outlineLevel="1">
      <c r="A120" s="124">
        <v>39904</v>
      </c>
      <c r="B120" s="127">
        <f t="shared" si="18"/>
        <v>0</v>
      </c>
      <c r="C120" s="125">
        <f t="shared" si="16"/>
        <v>0</v>
      </c>
      <c r="D120" s="121">
        <f>Графики!F56</f>
        <v>0</v>
      </c>
      <c r="E120" s="125">
        <f t="shared" si="13"/>
        <v>0</v>
      </c>
      <c r="F120" s="121">
        <f>Графики!H56</f>
        <v>0</v>
      </c>
      <c r="G120" s="121">
        <f>Графики!J56</f>
        <v>0</v>
      </c>
      <c r="H120" s="121">
        <f>Графики!L56</f>
        <v>0</v>
      </c>
      <c r="I120" s="121">
        <f>Графики!U56</f>
        <v>0</v>
      </c>
      <c r="J120" s="121">
        <f>Графики!AP56</f>
        <v>0</v>
      </c>
      <c r="K120" s="121">
        <f>Графики!AX56</f>
        <v>0</v>
      </c>
      <c r="L120" s="121">
        <f>Графики!BP56</f>
        <v>0</v>
      </c>
      <c r="M120" s="121">
        <f>Графики!BT56</f>
        <v>0</v>
      </c>
      <c r="N120" s="121">
        <f>Графики!BY56</f>
        <v>0</v>
      </c>
      <c r="O120" s="125">
        <f t="shared" si="14"/>
        <v>0</v>
      </c>
      <c r="P120" s="121">
        <f>Графики!N56</f>
        <v>0</v>
      </c>
      <c r="Q120" s="121">
        <f>Графики!Q56</f>
        <v>0</v>
      </c>
      <c r="R120" s="121">
        <f>Графики!S56</f>
        <v>0</v>
      </c>
      <c r="S120" s="121">
        <f>Графики!X56</f>
        <v>0</v>
      </c>
      <c r="T120" s="121">
        <f>Графики!Z56</f>
        <v>0</v>
      </c>
      <c r="U120" s="121">
        <f>Графики!AB56</f>
        <v>0</v>
      </c>
      <c r="V120" s="121">
        <f>Графики!AD56</f>
        <v>0</v>
      </c>
      <c r="W120" s="121">
        <f>Графики!AF56</f>
        <v>0</v>
      </c>
      <c r="X120" s="121">
        <f>Графики!AH56</f>
        <v>0</v>
      </c>
      <c r="Y120" s="121">
        <f>Графики!AJ56</f>
        <v>0</v>
      </c>
      <c r="Z120" s="121">
        <f>Графики!AL56</f>
        <v>0</v>
      </c>
      <c r="AA120" s="121">
        <f>Графики!AN56</f>
        <v>0</v>
      </c>
      <c r="AB120" s="121">
        <f>Графики!AV56</f>
        <v>0</v>
      </c>
      <c r="AC120" s="121">
        <f>Графики!BA56</f>
        <v>0</v>
      </c>
      <c r="AD120" s="121">
        <f>Графики!BC56</f>
        <v>0</v>
      </c>
      <c r="AE120" s="121">
        <f>Графики!BF56</f>
        <v>0</v>
      </c>
      <c r="AF120" s="121">
        <f>Графики!BI56</f>
        <v>0</v>
      </c>
      <c r="AG120" s="121">
        <f>Графики!BL56</f>
        <v>0</v>
      </c>
      <c r="AH120" s="121">
        <f>Графики!BR56</f>
        <v>0</v>
      </c>
      <c r="AI120" s="121">
        <f>Графики!BW56</f>
        <v>0</v>
      </c>
      <c r="AJ120" s="121">
        <f>Графики!CD56</f>
        <v>0</v>
      </c>
      <c r="AK120" s="121">
        <f>Графики!CF56</f>
        <v>0</v>
      </c>
      <c r="AL120" s="121">
        <f>Графики!CH56</f>
        <v>0</v>
      </c>
      <c r="AM120" s="121">
        <f>Графики!CJ56</f>
        <v>0</v>
      </c>
      <c r="AN120" s="121">
        <f>Графики!CL56</f>
        <v>0</v>
      </c>
      <c r="AO120" s="121">
        <f>Графики!CN56</f>
        <v>0</v>
      </c>
      <c r="AP120" s="121">
        <f>Графики!CP56</f>
        <v>0</v>
      </c>
      <c r="AQ120" s="121">
        <f>Графики!CR56</f>
        <v>0</v>
      </c>
      <c r="AR120" s="121">
        <f>Графики!CT56</f>
        <v>0</v>
      </c>
      <c r="AS120" s="125">
        <f t="shared" si="17"/>
        <v>0</v>
      </c>
      <c r="AT120" s="121">
        <f>Графики!D56</f>
        <v>0</v>
      </c>
      <c r="AU120" s="121">
        <f>Графики!AS56</f>
        <v>0</v>
      </c>
      <c r="AV120" s="125">
        <f t="shared" si="15"/>
        <v>0</v>
      </c>
      <c r="AW120" s="121">
        <f>Графики!CA56</f>
        <v>0</v>
      </c>
    </row>
    <row r="121" spans="1:49" ht="15" outlineLevel="1">
      <c r="A121" s="124">
        <v>39934</v>
      </c>
      <c r="B121" s="127">
        <f t="shared" si="18"/>
        <v>0</v>
      </c>
      <c r="C121" s="125">
        <f t="shared" si="16"/>
        <v>0</v>
      </c>
      <c r="D121" s="121">
        <f>Графики!F57</f>
        <v>0</v>
      </c>
      <c r="E121" s="125">
        <f t="shared" si="13"/>
        <v>0</v>
      </c>
      <c r="F121" s="121">
        <f>Графики!H57</f>
        <v>0</v>
      </c>
      <c r="G121" s="121">
        <f>Графики!J57</f>
        <v>0</v>
      </c>
      <c r="H121" s="121">
        <f>Графики!L57</f>
        <v>0</v>
      </c>
      <c r="I121" s="121">
        <f>Графики!U57</f>
        <v>0</v>
      </c>
      <c r="J121" s="121">
        <f>Графики!AP57</f>
        <v>0</v>
      </c>
      <c r="K121" s="121">
        <f>Графики!AX57</f>
        <v>0</v>
      </c>
      <c r="L121" s="121">
        <f>Графики!BP57</f>
        <v>0</v>
      </c>
      <c r="M121" s="121">
        <f>Графики!BT57</f>
        <v>0</v>
      </c>
      <c r="N121" s="121">
        <f>Графики!BY57</f>
        <v>0</v>
      </c>
      <c r="O121" s="125">
        <f t="shared" si="14"/>
        <v>0</v>
      </c>
      <c r="P121" s="121">
        <f>Графики!N57</f>
        <v>0</v>
      </c>
      <c r="Q121" s="121">
        <f>Графики!Q57</f>
        <v>0</v>
      </c>
      <c r="R121" s="121">
        <f>Графики!S57</f>
        <v>0</v>
      </c>
      <c r="S121" s="121">
        <f>Графики!X57</f>
        <v>0</v>
      </c>
      <c r="T121" s="121">
        <f>Графики!Z57</f>
        <v>0</v>
      </c>
      <c r="U121" s="121">
        <f>Графики!AB57</f>
        <v>0</v>
      </c>
      <c r="V121" s="121">
        <f>Графики!AD57</f>
        <v>0</v>
      </c>
      <c r="W121" s="121">
        <f>Графики!AF57</f>
        <v>0</v>
      </c>
      <c r="X121" s="121">
        <f>Графики!AH57</f>
        <v>0</v>
      </c>
      <c r="Y121" s="121">
        <f>Графики!AJ57</f>
        <v>0</v>
      </c>
      <c r="Z121" s="121">
        <f>Графики!AL57</f>
        <v>0</v>
      </c>
      <c r="AA121" s="121">
        <f>Графики!AN57</f>
        <v>0</v>
      </c>
      <c r="AB121" s="121">
        <f>Графики!AV57</f>
        <v>0</v>
      </c>
      <c r="AC121" s="121">
        <f>Графики!BA57</f>
        <v>0</v>
      </c>
      <c r="AD121" s="121">
        <f>Графики!BC57</f>
        <v>0</v>
      </c>
      <c r="AE121" s="121">
        <f>Графики!BF57</f>
        <v>0</v>
      </c>
      <c r="AF121" s="121">
        <f>Графики!BI57</f>
        <v>0</v>
      </c>
      <c r="AG121" s="121">
        <f>Графики!BL57</f>
        <v>0</v>
      </c>
      <c r="AH121" s="121">
        <f>Графики!BR57</f>
        <v>0</v>
      </c>
      <c r="AI121" s="121">
        <f>Графики!BW57</f>
        <v>0</v>
      </c>
      <c r="AJ121" s="121">
        <f>Графики!CD57</f>
        <v>0</v>
      </c>
      <c r="AK121" s="121">
        <f>Графики!CF57</f>
        <v>0</v>
      </c>
      <c r="AL121" s="121">
        <f>Графики!CH57</f>
        <v>0</v>
      </c>
      <c r="AM121" s="121">
        <f>Графики!CJ57</f>
        <v>0</v>
      </c>
      <c r="AN121" s="121">
        <f>Графики!CL57</f>
        <v>0</v>
      </c>
      <c r="AO121" s="121">
        <f>Графики!CN57</f>
        <v>0</v>
      </c>
      <c r="AP121" s="121">
        <f>Графики!CP57</f>
        <v>0</v>
      </c>
      <c r="AQ121" s="121">
        <f>Графики!CR57</f>
        <v>0</v>
      </c>
      <c r="AR121" s="121">
        <f>Графики!CT57</f>
        <v>0</v>
      </c>
      <c r="AS121" s="125">
        <f t="shared" si="17"/>
        <v>0</v>
      </c>
      <c r="AT121" s="121">
        <f>Графики!D57</f>
        <v>0</v>
      </c>
      <c r="AU121" s="121">
        <f>Графики!AS57</f>
        <v>0</v>
      </c>
      <c r="AV121" s="125">
        <f t="shared" si="15"/>
        <v>0</v>
      </c>
      <c r="AW121" s="121">
        <f>Графики!CA57</f>
        <v>0</v>
      </c>
    </row>
    <row r="122" spans="1:49" ht="15" outlineLevel="1">
      <c r="A122" s="124">
        <v>39965</v>
      </c>
      <c r="B122" s="127">
        <f t="shared" si="18"/>
        <v>0</v>
      </c>
      <c r="C122" s="125">
        <f t="shared" si="16"/>
        <v>0</v>
      </c>
      <c r="D122" s="121">
        <f>Графики!F58</f>
        <v>0</v>
      </c>
      <c r="E122" s="125">
        <f t="shared" si="13"/>
        <v>0</v>
      </c>
      <c r="F122" s="121">
        <f>Графики!H58</f>
        <v>0</v>
      </c>
      <c r="G122" s="121">
        <f>Графики!J58</f>
        <v>0</v>
      </c>
      <c r="H122" s="121">
        <f>Графики!L58</f>
        <v>0</v>
      </c>
      <c r="I122" s="121">
        <f>Графики!U58</f>
        <v>0</v>
      </c>
      <c r="J122" s="121">
        <f>Графики!AP58</f>
        <v>0</v>
      </c>
      <c r="K122" s="121">
        <f>Графики!AX58</f>
        <v>0</v>
      </c>
      <c r="L122" s="121">
        <f>Графики!BP58</f>
        <v>0</v>
      </c>
      <c r="M122" s="121">
        <f>Графики!BT58</f>
        <v>0</v>
      </c>
      <c r="N122" s="121">
        <f>Графики!BY58</f>
        <v>0</v>
      </c>
      <c r="O122" s="125">
        <f t="shared" si="14"/>
        <v>0</v>
      </c>
      <c r="P122" s="121">
        <f>Графики!N58</f>
        <v>0</v>
      </c>
      <c r="Q122" s="121">
        <f>Графики!Q58</f>
        <v>0</v>
      </c>
      <c r="R122" s="121">
        <f>Графики!S58</f>
        <v>0</v>
      </c>
      <c r="S122" s="121">
        <f>Графики!X58</f>
        <v>0</v>
      </c>
      <c r="T122" s="121">
        <f>Графики!Z58</f>
        <v>0</v>
      </c>
      <c r="U122" s="121">
        <f>Графики!AB58</f>
        <v>0</v>
      </c>
      <c r="V122" s="121">
        <f>Графики!AD58</f>
        <v>0</v>
      </c>
      <c r="W122" s="121">
        <f>Графики!AF58</f>
        <v>0</v>
      </c>
      <c r="X122" s="121">
        <f>Графики!AH58</f>
        <v>0</v>
      </c>
      <c r="Y122" s="121">
        <f>Графики!AJ58</f>
        <v>0</v>
      </c>
      <c r="Z122" s="121">
        <f>Графики!AL58</f>
        <v>0</v>
      </c>
      <c r="AA122" s="121">
        <f>Графики!AN58</f>
        <v>0</v>
      </c>
      <c r="AB122" s="121">
        <f>Графики!AV58</f>
        <v>0</v>
      </c>
      <c r="AC122" s="121">
        <f>Графики!BA58</f>
        <v>0</v>
      </c>
      <c r="AD122" s="121">
        <f>Графики!BC58</f>
        <v>0</v>
      </c>
      <c r="AE122" s="121">
        <f>Графики!BF58</f>
        <v>0</v>
      </c>
      <c r="AF122" s="121">
        <f>Графики!BI58</f>
        <v>0</v>
      </c>
      <c r="AG122" s="121">
        <f>Графики!BL58</f>
        <v>0</v>
      </c>
      <c r="AH122" s="121">
        <f>Графики!BR58</f>
        <v>0</v>
      </c>
      <c r="AI122" s="121">
        <f>Графики!BW58</f>
        <v>0</v>
      </c>
      <c r="AJ122" s="121">
        <f>Графики!CD58</f>
        <v>0</v>
      </c>
      <c r="AK122" s="121">
        <f>Графики!CF58</f>
        <v>0</v>
      </c>
      <c r="AL122" s="121">
        <f>Графики!CH58</f>
        <v>0</v>
      </c>
      <c r="AM122" s="121">
        <f>Графики!CJ58</f>
        <v>0</v>
      </c>
      <c r="AN122" s="121">
        <f>Графики!CL58</f>
        <v>0</v>
      </c>
      <c r="AO122" s="121">
        <f>Графики!CN58</f>
        <v>0</v>
      </c>
      <c r="AP122" s="121">
        <f>Графики!CP58</f>
        <v>0</v>
      </c>
      <c r="AQ122" s="121">
        <f>Графики!CR58</f>
        <v>0</v>
      </c>
      <c r="AR122" s="121">
        <f>Графики!CT58</f>
        <v>0</v>
      </c>
      <c r="AS122" s="125">
        <f t="shared" si="17"/>
        <v>0</v>
      </c>
      <c r="AT122" s="121">
        <f>Графики!D58</f>
        <v>0</v>
      </c>
      <c r="AU122" s="121">
        <f>Графики!AS58</f>
        <v>0</v>
      </c>
      <c r="AV122" s="125">
        <f t="shared" si="15"/>
        <v>0</v>
      </c>
      <c r="AW122" s="121">
        <f>Графики!CA58</f>
        <v>0</v>
      </c>
    </row>
    <row r="123" spans="1:49" ht="15" outlineLevel="1">
      <c r="A123" s="124">
        <v>39995</v>
      </c>
      <c r="B123" s="127">
        <f t="shared" si="18"/>
        <v>0</v>
      </c>
      <c r="C123" s="125">
        <f t="shared" si="16"/>
        <v>0</v>
      </c>
      <c r="D123" s="121">
        <f>Графики!F59</f>
        <v>0</v>
      </c>
      <c r="E123" s="125">
        <f t="shared" si="13"/>
        <v>0</v>
      </c>
      <c r="F123" s="121">
        <f>Графики!H59</f>
        <v>0</v>
      </c>
      <c r="G123" s="121">
        <f>Графики!J59</f>
        <v>0</v>
      </c>
      <c r="H123" s="121">
        <f>Графики!L59</f>
        <v>0</v>
      </c>
      <c r="I123" s="121">
        <f>Графики!U59</f>
        <v>0</v>
      </c>
      <c r="J123" s="121">
        <f>Графики!AP59</f>
        <v>0</v>
      </c>
      <c r="K123" s="121">
        <f>Графики!AX59</f>
        <v>0</v>
      </c>
      <c r="L123" s="121">
        <f>Графики!BP59</f>
        <v>0</v>
      </c>
      <c r="M123" s="121">
        <f>Графики!BT59</f>
        <v>0</v>
      </c>
      <c r="N123" s="121">
        <f>Графики!BY59</f>
        <v>0</v>
      </c>
      <c r="O123" s="125">
        <f t="shared" si="14"/>
        <v>0</v>
      </c>
      <c r="P123" s="121">
        <f>Графики!N59</f>
        <v>0</v>
      </c>
      <c r="Q123" s="121">
        <f>Графики!Q59</f>
        <v>0</v>
      </c>
      <c r="R123" s="121">
        <f>Графики!S59</f>
        <v>0</v>
      </c>
      <c r="S123" s="121">
        <f>Графики!X59</f>
        <v>0</v>
      </c>
      <c r="T123" s="121">
        <f>Графики!Z59</f>
        <v>0</v>
      </c>
      <c r="U123" s="121">
        <f>Графики!AB59</f>
        <v>0</v>
      </c>
      <c r="V123" s="121">
        <f>Графики!AD59</f>
        <v>0</v>
      </c>
      <c r="W123" s="121">
        <f>Графики!AF59</f>
        <v>0</v>
      </c>
      <c r="X123" s="121">
        <f>Графики!AH59</f>
        <v>0</v>
      </c>
      <c r="Y123" s="121">
        <f>Графики!AJ59</f>
        <v>0</v>
      </c>
      <c r="Z123" s="121">
        <f>Графики!AL59</f>
        <v>0</v>
      </c>
      <c r="AA123" s="121">
        <f>Графики!AN59</f>
        <v>0</v>
      </c>
      <c r="AB123" s="121">
        <f>Графики!AV59</f>
        <v>0</v>
      </c>
      <c r="AC123" s="121">
        <f>Графики!BA59</f>
        <v>0</v>
      </c>
      <c r="AD123" s="121">
        <f>Графики!BC59</f>
        <v>0</v>
      </c>
      <c r="AE123" s="121">
        <f>Графики!BF59</f>
        <v>0</v>
      </c>
      <c r="AF123" s="121">
        <f>Графики!BI59</f>
        <v>0</v>
      </c>
      <c r="AG123" s="121">
        <f>Графики!BL59</f>
        <v>0</v>
      </c>
      <c r="AH123" s="121">
        <f>Графики!BR59</f>
        <v>0</v>
      </c>
      <c r="AI123" s="121">
        <f>Графики!BW59</f>
        <v>0</v>
      </c>
      <c r="AJ123" s="121">
        <f>Графики!CD59</f>
        <v>0</v>
      </c>
      <c r="AK123" s="121">
        <f>Графики!CF59</f>
        <v>0</v>
      </c>
      <c r="AL123" s="121">
        <f>Графики!CH59</f>
        <v>0</v>
      </c>
      <c r="AM123" s="121">
        <f>Графики!CJ59</f>
        <v>0</v>
      </c>
      <c r="AN123" s="121">
        <f>Графики!CL59</f>
        <v>0</v>
      </c>
      <c r="AO123" s="121">
        <f>Графики!CN59</f>
        <v>0</v>
      </c>
      <c r="AP123" s="121">
        <f>Графики!CP59</f>
        <v>0</v>
      </c>
      <c r="AQ123" s="121">
        <f>Графики!CR59</f>
        <v>0</v>
      </c>
      <c r="AR123" s="121">
        <f>Графики!CT59</f>
        <v>0</v>
      </c>
      <c r="AS123" s="125">
        <f t="shared" si="17"/>
        <v>0</v>
      </c>
      <c r="AT123" s="121">
        <f>Графики!D59</f>
        <v>0</v>
      </c>
      <c r="AU123" s="121">
        <f>Графики!AS59</f>
        <v>0</v>
      </c>
      <c r="AV123" s="125">
        <f t="shared" si="15"/>
        <v>0</v>
      </c>
      <c r="AW123" s="121">
        <f>Графики!CA59</f>
        <v>0</v>
      </c>
    </row>
    <row r="124" spans="1:49" ht="15" outlineLevel="1">
      <c r="A124" s="124">
        <v>40026</v>
      </c>
      <c r="B124" s="127">
        <f t="shared" si="18"/>
        <v>0</v>
      </c>
      <c r="C124" s="125">
        <f t="shared" si="16"/>
        <v>0</v>
      </c>
      <c r="D124" s="121">
        <f>Графики!F60</f>
        <v>0</v>
      </c>
      <c r="E124" s="125">
        <f t="shared" si="13"/>
        <v>0</v>
      </c>
      <c r="F124" s="121">
        <f>Графики!H60</f>
        <v>0</v>
      </c>
      <c r="G124" s="121">
        <f>Графики!J60</f>
        <v>0</v>
      </c>
      <c r="H124" s="121">
        <f>Графики!L60</f>
        <v>0</v>
      </c>
      <c r="I124" s="121">
        <f>Графики!U60</f>
        <v>0</v>
      </c>
      <c r="J124" s="121">
        <f>Графики!AP60</f>
        <v>0</v>
      </c>
      <c r="K124" s="121">
        <f>Графики!AX60</f>
        <v>0</v>
      </c>
      <c r="L124" s="121">
        <f>Графики!BP60</f>
        <v>0</v>
      </c>
      <c r="M124" s="121">
        <f>Графики!BT60</f>
        <v>0</v>
      </c>
      <c r="N124" s="121">
        <f>Графики!BY60</f>
        <v>0</v>
      </c>
      <c r="O124" s="125">
        <f t="shared" si="14"/>
        <v>0</v>
      </c>
      <c r="P124" s="121">
        <f>Графики!N60</f>
        <v>0</v>
      </c>
      <c r="Q124" s="121">
        <f>Графики!Q60</f>
        <v>0</v>
      </c>
      <c r="R124" s="121">
        <f>Графики!S60</f>
        <v>0</v>
      </c>
      <c r="S124" s="121">
        <f>Графики!X60</f>
        <v>0</v>
      </c>
      <c r="T124" s="121">
        <f>Графики!Z60</f>
        <v>0</v>
      </c>
      <c r="U124" s="121">
        <f>Графики!AB60</f>
        <v>0</v>
      </c>
      <c r="V124" s="121">
        <f>Графики!AD60</f>
        <v>0</v>
      </c>
      <c r="W124" s="121">
        <f>Графики!AF60</f>
        <v>0</v>
      </c>
      <c r="X124" s="121">
        <f>Графики!AH60</f>
        <v>0</v>
      </c>
      <c r="Y124" s="121">
        <f>Графики!AJ60</f>
        <v>0</v>
      </c>
      <c r="Z124" s="121">
        <f>Графики!AL60</f>
        <v>0</v>
      </c>
      <c r="AA124" s="121">
        <f>Графики!AN60</f>
        <v>0</v>
      </c>
      <c r="AB124" s="121">
        <f>Графики!AV60</f>
        <v>0</v>
      </c>
      <c r="AC124" s="121">
        <f>Графики!BA60</f>
        <v>0</v>
      </c>
      <c r="AD124" s="121">
        <f>Графики!BC60</f>
        <v>0</v>
      </c>
      <c r="AE124" s="121">
        <f>Графики!BF60</f>
        <v>0</v>
      </c>
      <c r="AF124" s="121">
        <f>Графики!BI60</f>
        <v>0</v>
      </c>
      <c r="AG124" s="121">
        <f>Графики!BL60</f>
        <v>0</v>
      </c>
      <c r="AH124" s="121">
        <f>Графики!BR60</f>
        <v>0</v>
      </c>
      <c r="AI124" s="121">
        <f>Графики!BW60</f>
        <v>0</v>
      </c>
      <c r="AJ124" s="121">
        <f>Графики!CD60</f>
        <v>0</v>
      </c>
      <c r="AK124" s="121">
        <f>Графики!CF60</f>
        <v>0</v>
      </c>
      <c r="AL124" s="121">
        <f>Графики!CH60</f>
        <v>0</v>
      </c>
      <c r="AM124" s="121">
        <f>Графики!CJ60</f>
        <v>0</v>
      </c>
      <c r="AN124" s="121">
        <f>Графики!CL60</f>
        <v>0</v>
      </c>
      <c r="AO124" s="121">
        <f>Графики!CN60</f>
        <v>0</v>
      </c>
      <c r="AP124" s="121">
        <f>Графики!CP60</f>
        <v>0</v>
      </c>
      <c r="AQ124" s="121">
        <f>Графики!CR60</f>
        <v>0</v>
      </c>
      <c r="AR124" s="121">
        <f>Графики!CT60</f>
        <v>0</v>
      </c>
      <c r="AS124" s="125">
        <f t="shared" si="17"/>
        <v>0</v>
      </c>
      <c r="AT124" s="121">
        <f>Графики!D60</f>
        <v>0</v>
      </c>
      <c r="AU124" s="121">
        <f>Графики!AS60</f>
        <v>0</v>
      </c>
      <c r="AV124" s="125">
        <f t="shared" si="15"/>
        <v>0</v>
      </c>
      <c r="AW124" s="121">
        <f>Графики!CA60</f>
        <v>0</v>
      </c>
    </row>
    <row r="125" spans="1:49" ht="15" outlineLevel="1">
      <c r="A125" s="124">
        <v>40057</v>
      </c>
      <c r="B125" s="127">
        <f t="shared" si="18"/>
        <v>0</v>
      </c>
      <c r="C125" s="125">
        <f t="shared" si="16"/>
        <v>0</v>
      </c>
      <c r="D125" s="121">
        <f>Графики!F61</f>
        <v>0</v>
      </c>
      <c r="E125" s="125">
        <f t="shared" si="13"/>
        <v>0</v>
      </c>
      <c r="F125" s="121">
        <f>Графики!H61</f>
        <v>0</v>
      </c>
      <c r="G125" s="121">
        <f>Графики!J61</f>
        <v>0</v>
      </c>
      <c r="H125" s="121">
        <f>Графики!L61</f>
        <v>0</v>
      </c>
      <c r="I125" s="121">
        <f>Графики!U61</f>
        <v>0</v>
      </c>
      <c r="J125" s="121">
        <f>Графики!AP61</f>
        <v>0</v>
      </c>
      <c r="K125" s="121">
        <f>Графики!AX61</f>
        <v>0</v>
      </c>
      <c r="L125" s="121">
        <f>Графики!BP61</f>
        <v>0</v>
      </c>
      <c r="M125" s="121">
        <f>Графики!BT61</f>
        <v>0</v>
      </c>
      <c r="N125" s="121">
        <f>Графики!BY61</f>
        <v>0</v>
      </c>
      <c r="O125" s="125">
        <f t="shared" si="14"/>
        <v>0</v>
      </c>
      <c r="P125" s="121">
        <f>Графики!N61</f>
        <v>0</v>
      </c>
      <c r="Q125" s="121">
        <f>Графики!Q61</f>
        <v>0</v>
      </c>
      <c r="R125" s="121">
        <f>Графики!S61</f>
        <v>0</v>
      </c>
      <c r="S125" s="121">
        <f>Графики!X61</f>
        <v>0</v>
      </c>
      <c r="T125" s="121">
        <f>Графики!Z61</f>
        <v>0</v>
      </c>
      <c r="U125" s="121">
        <f>Графики!AB61</f>
        <v>0</v>
      </c>
      <c r="V125" s="121">
        <f>Графики!AD61</f>
        <v>0</v>
      </c>
      <c r="W125" s="121">
        <f>Графики!AF61</f>
        <v>0</v>
      </c>
      <c r="X125" s="121">
        <f>Графики!AH61</f>
        <v>0</v>
      </c>
      <c r="Y125" s="121">
        <f>Графики!AJ61</f>
        <v>0</v>
      </c>
      <c r="Z125" s="121">
        <f>Графики!AL61</f>
        <v>0</v>
      </c>
      <c r="AA125" s="121">
        <f>Графики!AN61</f>
        <v>0</v>
      </c>
      <c r="AB125" s="121">
        <f>Графики!AV61</f>
        <v>0</v>
      </c>
      <c r="AC125" s="121">
        <f>Графики!BA61</f>
        <v>0</v>
      </c>
      <c r="AD125" s="121">
        <f>Графики!BC61</f>
        <v>0</v>
      </c>
      <c r="AE125" s="121">
        <f>Графики!BF61</f>
        <v>0</v>
      </c>
      <c r="AF125" s="121">
        <f>Графики!BI61</f>
        <v>0</v>
      </c>
      <c r="AG125" s="121">
        <f>Графики!BL61</f>
        <v>0</v>
      </c>
      <c r="AH125" s="121">
        <f>Графики!BR61</f>
        <v>0</v>
      </c>
      <c r="AI125" s="121">
        <f>Графики!BW61</f>
        <v>0</v>
      </c>
      <c r="AJ125" s="121">
        <f>Графики!CD61</f>
        <v>0</v>
      </c>
      <c r="AK125" s="121">
        <f>Графики!CF61</f>
        <v>0</v>
      </c>
      <c r="AL125" s="121">
        <f>Графики!CH61</f>
        <v>0</v>
      </c>
      <c r="AM125" s="121">
        <f>Графики!CJ61</f>
        <v>0</v>
      </c>
      <c r="AN125" s="121">
        <f>Графики!CL61</f>
        <v>0</v>
      </c>
      <c r="AO125" s="121">
        <f>Графики!CN61</f>
        <v>0</v>
      </c>
      <c r="AP125" s="121">
        <f>Графики!CP61</f>
        <v>0</v>
      </c>
      <c r="AQ125" s="121">
        <f>Графики!CR61</f>
        <v>0</v>
      </c>
      <c r="AR125" s="121">
        <f>Графики!CT61</f>
        <v>0</v>
      </c>
      <c r="AS125" s="125">
        <f t="shared" si="17"/>
        <v>0</v>
      </c>
      <c r="AT125" s="121">
        <f>Графики!D61</f>
        <v>0</v>
      </c>
      <c r="AU125" s="121">
        <f>Графики!AS61</f>
        <v>0</v>
      </c>
      <c r="AV125" s="125">
        <f t="shared" si="15"/>
        <v>0</v>
      </c>
      <c r="AW125" s="121">
        <f>Графики!CA61</f>
        <v>0</v>
      </c>
    </row>
    <row r="126" spans="1:49" ht="15" outlineLevel="1">
      <c r="A126" s="124">
        <v>40087</v>
      </c>
      <c r="B126" s="127">
        <f t="shared" si="18"/>
        <v>0</v>
      </c>
      <c r="C126" s="125">
        <f t="shared" si="16"/>
        <v>0</v>
      </c>
      <c r="D126" s="121">
        <f>Графики!F62</f>
        <v>0</v>
      </c>
      <c r="E126" s="125">
        <f t="shared" si="13"/>
        <v>0</v>
      </c>
      <c r="F126" s="121">
        <f>Графики!H62</f>
        <v>0</v>
      </c>
      <c r="G126" s="121">
        <f>Графики!J62</f>
        <v>0</v>
      </c>
      <c r="H126" s="121">
        <f>Графики!L62</f>
        <v>0</v>
      </c>
      <c r="I126" s="121">
        <f>Графики!U62</f>
        <v>0</v>
      </c>
      <c r="J126" s="121">
        <f>Графики!AP62</f>
        <v>0</v>
      </c>
      <c r="K126" s="121">
        <f>Графики!AX62</f>
        <v>0</v>
      </c>
      <c r="L126" s="121">
        <f>Графики!BP62</f>
        <v>0</v>
      </c>
      <c r="M126" s="121">
        <f>Графики!BT62</f>
        <v>0</v>
      </c>
      <c r="N126" s="121">
        <f>Графики!BY62</f>
        <v>0</v>
      </c>
      <c r="O126" s="125">
        <f t="shared" si="14"/>
        <v>0</v>
      </c>
      <c r="P126" s="121">
        <f>Графики!N62</f>
        <v>0</v>
      </c>
      <c r="Q126" s="121">
        <f>Графики!Q62</f>
        <v>0</v>
      </c>
      <c r="R126" s="121">
        <f>Графики!S62</f>
        <v>0</v>
      </c>
      <c r="S126" s="121">
        <f>Графики!X62</f>
        <v>0</v>
      </c>
      <c r="T126" s="121">
        <f>Графики!Z62</f>
        <v>0</v>
      </c>
      <c r="U126" s="121">
        <f>Графики!AB62</f>
        <v>0</v>
      </c>
      <c r="V126" s="121">
        <f>Графики!AD62</f>
        <v>0</v>
      </c>
      <c r="W126" s="121">
        <f>Графики!AF62</f>
        <v>0</v>
      </c>
      <c r="X126" s="121">
        <f>Графики!AH62</f>
        <v>0</v>
      </c>
      <c r="Y126" s="121">
        <f>Графики!AJ62</f>
        <v>0</v>
      </c>
      <c r="Z126" s="121">
        <f>Графики!AL62</f>
        <v>0</v>
      </c>
      <c r="AA126" s="121">
        <f>Графики!AN62</f>
        <v>0</v>
      </c>
      <c r="AB126" s="121">
        <f>Графики!AV62</f>
        <v>0</v>
      </c>
      <c r="AC126" s="121">
        <f>Графики!BA62</f>
        <v>0</v>
      </c>
      <c r="AD126" s="121">
        <f>Графики!BC62</f>
        <v>0</v>
      </c>
      <c r="AE126" s="121">
        <f>Графики!BF62</f>
        <v>0</v>
      </c>
      <c r="AF126" s="121">
        <f>Графики!BI62</f>
        <v>0</v>
      </c>
      <c r="AG126" s="121">
        <f>Графики!BL62</f>
        <v>0</v>
      </c>
      <c r="AH126" s="121">
        <f>Графики!BR62</f>
        <v>0</v>
      </c>
      <c r="AI126" s="121">
        <f>Графики!BW62</f>
        <v>0</v>
      </c>
      <c r="AJ126" s="121">
        <f>Графики!CD62</f>
        <v>0</v>
      </c>
      <c r="AK126" s="121">
        <f>Графики!CF62</f>
        <v>0</v>
      </c>
      <c r="AL126" s="121">
        <f>Графики!CH62</f>
        <v>0</v>
      </c>
      <c r="AM126" s="121">
        <f>Графики!CJ62</f>
        <v>0</v>
      </c>
      <c r="AN126" s="121">
        <f>Графики!CL62</f>
        <v>0</v>
      </c>
      <c r="AO126" s="121">
        <f>Графики!CN62</f>
        <v>0</v>
      </c>
      <c r="AP126" s="121">
        <f>Графики!CP62</f>
        <v>0</v>
      </c>
      <c r="AQ126" s="121">
        <f>Графики!CR62</f>
        <v>0</v>
      </c>
      <c r="AR126" s="121">
        <f>Графики!CT62</f>
        <v>0</v>
      </c>
      <c r="AS126" s="125">
        <f t="shared" si="17"/>
        <v>0</v>
      </c>
      <c r="AT126" s="121">
        <f>Графики!D62</f>
        <v>0</v>
      </c>
      <c r="AU126" s="121">
        <f>Графики!AS62</f>
        <v>0</v>
      </c>
      <c r="AV126" s="125">
        <f t="shared" si="15"/>
        <v>0</v>
      </c>
      <c r="AW126" s="121">
        <f>Графики!CA62</f>
        <v>0</v>
      </c>
    </row>
    <row r="127" spans="1:49" ht="15" outlineLevel="1">
      <c r="A127" s="124">
        <v>40118</v>
      </c>
      <c r="B127" s="127">
        <f t="shared" si="18"/>
        <v>0</v>
      </c>
      <c r="C127" s="125">
        <f t="shared" si="16"/>
        <v>0</v>
      </c>
      <c r="D127" s="121">
        <f>Графики!F63</f>
        <v>0</v>
      </c>
      <c r="E127" s="125">
        <f t="shared" si="13"/>
        <v>0</v>
      </c>
      <c r="F127" s="121">
        <f>Графики!H63</f>
        <v>0</v>
      </c>
      <c r="G127" s="121">
        <f>Графики!J63</f>
        <v>0</v>
      </c>
      <c r="H127" s="121">
        <f>Графики!L63</f>
        <v>0</v>
      </c>
      <c r="I127" s="121">
        <f>Графики!U63</f>
        <v>0</v>
      </c>
      <c r="J127" s="121">
        <f>Графики!AP63</f>
        <v>0</v>
      </c>
      <c r="K127" s="121">
        <f>Графики!AX63</f>
        <v>0</v>
      </c>
      <c r="L127" s="121">
        <f>Графики!BP63</f>
        <v>0</v>
      </c>
      <c r="M127" s="121">
        <f>Графики!BT63</f>
        <v>0</v>
      </c>
      <c r="N127" s="121">
        <f>Графики!BY63</f>
        <v>0</v>
      </c>
      <c r="O127" s="125">
        <f t="shared" si="14"/>
        <v>0</v>
      </c>
      <c r="P127" s="121">
        <f>Графики!N63</f>
        <v>0</v>
      </c>
      <c r="Q127" s="121">
        <f>Графики!Q63</f>
        <v>0</v>
      </c>
      <c r="R127" s="121">
        <f>Графики!S63</f>
        <v>0</v>
      </c>
      <c r="S127" s="121">
        <f>Графики!X63</f>
        <v>0</v>
      </c>
      <c r="T127" s="121">
        <f>Графики!Z63</f>
        <v>0</v>
      </c>
      <c r="U127" s="121">
        <f>Графики!AB63</f>
        <v>0</v>
      </c>
      <c r="V127" s="121">
        <f>Графики!AD63</f>
        <v>0</v>
      </c>
      <c r="W127" s="121">
        <f>Графики!AF63</f>
        <v>0</v>
      </c>
      <c r="X127" s="121">
        <f>Графики!AH63</f>
        <v>0</v>
      </c>
      <c r="Y127" s="121">
        <f>Графики!AJ63</f>
        <v>0</v>
      </c>
      <c r="Z127" s="121">
        <f>Графики!AL63</f>
        <v>0</v>
      </c>
      <c r="AA127" s="121">
        <f>Графики!AN63</f>
        <v>0</v>
      </c>
      <c r="AB127" s="121">
        <f>Графики!AV63</f>
        <v>0</v>
      </c>
      <c r="AC127" s="121">
        <f>Графики!BA63</f>
        <v>0</v>
      </c>
      <c r="AD127" s="121">
        <f>Графики!BC63</f>
        <v>0</v>
      </c>
      <c r="AE127" s="121">
        <f>Графики!BF63</f>
        <v>0</v>
      </c>
      <c r="AF127" s="121">
        <f>Графики!BI63</f>
        <v>0</v>
      </c>
      <c r="AG127" s="121">
        <f>Графики!BL63</f>
        <v>0</v>
      </c>
      <c r="AH127" s="121">
        <f>Графики!BR63</f>
        <v>0</v>
      </c>
      <c r="AI127" s="121">
        <f>Графики!BW63</f>
        <v>0</v>
      </c>
      <c r="AJ127" s="121">
        <f>Графики!CD63</f>
        <v>0</v>
      </c>
      <c r="AK127" s="121">
        <f>Графики!CF63</f>
        <v>0</v>
      </c>
      <c r="AL127" s="121">
        <f>Графики!CH63</f>
        <v>0</v>
      </c>
      <c r="AM127" s="121">
        <f>Графики!CJ63</f>
        <v>0</v>
      </c>
      <c r="AN127" s="121">
        <f>Графики!CL63</f>
        <v>0</v>
      </c>
      <c r="AO127" s="121">
        <f>Графики!CN63</f>
        <v>0</v>
      </c>
      <c r="AP127" s="121">
        <f>Графики!CP63</f>
        <v>0</v>
      </c>
      <c r="AQ127" s="121">
        <f>Графики!CR63</f>
        <v>0</v>
      </c>
      <c r="AR127" s="121">
        <f>Графики!CT63</f>
        <v>0</v>
      </c>
      <c r="AS127" s="125">
        <f t="shared" si="17"/>
        <v>0</v>
      </c>
      <c r="AT127" s="121">
        <f>Графики!D63</f>
        <v>0</v>
      </c>
      <c r="AU127" s="121">
        <f>Графики!AS63</f>
        <v>0</v>
      </c>
      <c r="AV127" s="125">
        <f t="shared" si="15"/>
        <v>0</v>
      </c>
      <c r="AW127" s="121">
        <f>Графики!CA63</f>
        <v>0</v>
      </c>
    </row>
    <row r="128" spans="1:49" ht="15" outlineLevel="1">
      <c r="A128" s="124">
        <v>40148</v>
      </c>
      <c r="B128" s="127">
        <f t="shared" si="18"/>
        <v>0</v>
      </c>
      <c r="C128" s="125">
        <f t="shared" si="16"/>
        <v>0</v>
      </c>
      <c r="D128" s="121">
        <f>Графики!F64</f>
        <v>0</v>
      </c>
      <c r="E128" s="125">
        <f t="shared" si="13"/>
        <v>0</v>
      </c>
      <c r="F128" s="121">
        <f>Графики!H64</f>
        <v>0</v>
      </c>
      <c r="G128" s="121">
        <f>Графики!J64</f>
        <v>0</v>
      </c>
      <c r="H128" s="121">
        <f>Графики!L64</f>
        <v>0</v>
      </c>
      <c r="I128" s="121">
        <f>Графики!U64</f>
        <v>0</v>
      </c>
      <c r="J128" s="121">
        <f>Графики!AP64</f>
        <v>0</v>
      </c>
      <c r="K128" s="121">
        <f>Графики!AX64</f>
        <v>0</v>
      </c>
      <c r="L128" s="121">
        <f>Графики!BP64</f>
        <v>0</v>
      </c>
      <c r="M128" s="121">
        <f>Графики!BT64</f>
        <v>0</v>
      </c>
      <c r="N128" s="121">
        <f>Графики!BY64</f>
        <v>0</v>
      </c>
      <c r="O128" s="125">
        <f t="shared" si="14"/>
        <v>0</v>
      </c>
      <c r="P128" s="121">
        <f>Графики!N64</f>
        <v>0</v>
      </c>
      <c r="Q128" s="121">
        <f>Графики!Q64</f>
        <v>0</v>
      </c>
      <c r="R128" s="121">
        <f>Графики!S64</f>
        <v>0</v>
      </c>
      <c r="S128" s="121">
        <f>Графики!X64</f>
        <v>0</v>
      </c>
      <c r="T128" s="121">
        <f>Графики!Z64</f>
        <v>0</v>
      </c>
      <c r="U128" s="121">
        <f>Графики!AB64</f>
        <v>0</v>
      </c>
      <c r="V128" s="121">
        <f>Графики!AD64</f>
        <v>0</v>
      </c>
      <c r="W128" s="121">
        <f>Графики!AF64</f>
        <v>0</v>
      </c>
      <c r="X128" s="121">
        <f>Графики!AH64</f>
        <v>0</v>
      </c>
      <c r="Y128" s="121">
        <f>Графики!AJ64</f>
        <v>0</v>
      </c>
      <c r="Z128" s="121">
        <f>Графики!AL64</f>
        <v>0</v>
      </c>
      <c r="AA128" s="121">
        <f>Графики!AN64</f>
        <v>0</v>
      </c>
      <c r="AB128" s="121">
        <f>Графики!AV64</f>
        <v>0</v>
      </c>
      <c r="AC128" s="121">
        <f>Графики!BA64</f>
        <v>0</v>
      </c>
      <c r="AD128" s="121">
        <f>Графики!BC64</f>
        <v>0</v>
      </c>
      <c r="AE128" s="121">
        <f>Графики!BF64</f>
        <v>0</v>
      </c>
      <c r="AF128" s="121">
        <f>Графики!BI64</f>
        <v>0</v>
      </c>
      <c r="AG128" s="121">
        <f>Графики!BL64</f>
        <v>0</v>
      </c>
      <c r="AH128" s="121">
        <f>Графики!BR64</f>
        <v>0</v>
      </c>
      <c r="AI128" s="121">
        <f>Графики!BW64</f>
        <v>0</v>
      </c>
      <c r="AJ128" s="121">
        <f>Графики!CD64</f>
        <v>0</v>
      </c>
      <c r="AK128" s="121">
        <f>Графики!CF64</f>
        <v>0</v>
      </c>
      <c r="AL128" s="121">
        <f>Графики!CH64</f>
        <v>0</v>
      </c>
      <c r="AM128" s="121">
        <f>Графики!CJ64</f>
        <v>0</v>
      </c>
      <c r="AN128" s="121">
        <f>Графики!CL64</f>
        <v>0</v>
      </c>
      <c r="AO128" s="121">
        <f>Графики!CN64</f>
        <v>0</v>
      </c>
      <c r="AP128" s="121">
        <f>Графики!CP64</f>
        <v>0</v>
      </c>
      <c r="AQ128" s="121">
        <f>Графики!CR64</f>
        <v>0</v>
      </c>
      <c r="AR128" s="121">
        <f>Графики!CT64</f>
        <v>0</v>
      </c>
      <c r="AS128" s="125">
        <f t="shared" si="17"/>
        <v>0</v>
      </c>
      <c r="AT128" s="121">
        <f>Графики!D64</f>
        <v>0</v>
      </c>
      <c r="AU128" s="121">
        <f>Графики!AS64</f>
        <v>0</v>
      </c>
      <c r="AV128" s="125">
        <f t="shared" si="15"/>
        <v>0</v>
      </c>
      <c r="AW128" s="121">
        <f>Графики!CA64</f>
        <v>0</v>
      </c>
    </row>
    <row r="130" spans="1:2" ht="15">
      <c r="A130" s="412" t="s">
        <v>115</v>
      </c>
      <c r="B130" s="413"/>
    </row>
    <row r="132" spans="1:3" ht="15" outlineLevel="1">
      <c r="A132" s="124">
        <v>38322</v>
      </c>
      <c r="B132" s="121">
        <f>B4-B68</f>
        <v>0</v>
      </c>
      <c r="C132" s="142"/>
    </row>
    <row r="133" spans="1:3" ht="15" outlineLevel="1">
      <c r="A133" s="124">
        <v>38353</v>
      </c>
      <c r="B133" s="121">
        <f>B5-B69</f>
        <v>3986.320000000007</v>
      </c>
      <c r="C133" s="142">
        <f aca="true" t="shared" si="19" ref="C133:C157">(C132+B133)</f>
        <v>3986.320000000007</v>
      </c>
    </row>
    <row r="134" spans="1:3" ht="15" outlineLevel="1">
      <c r="A134" s="124">
        <v>38384</v>
      </c>
      <c r="B134" s="121">
        <f aca="true" t="shared" si="20" ref="B134:B192">B6-B70</f>
        <v>-9250.129999999997</v>
      </c>
      <c r="C134" s="142">
        <f t="shared" si="19"/>
        <v>-5263.80999999999</v>
      </c>
    </row>
    <row r="135" spans="1:3" ht="15" outlineLevel="1">
      <c r="A135" s="124">
        <v>38412</v>
      </c>
      <c r="B135" s="121">
        <f t="shared" si="20"/>
        <v>5688.609999999986</v>
      </c>
      <c r="C135" s="142">
        <f t="shared" si="19"/>
        <v>424.79999999999563</v>
      </c>
    </row>
    <row r="136" spans="1:3" ht="15" outlineLevel="1">
      <c r="A136" s="124">
        <v>38443</v>
      </c>
      <c r="B136" s="121">
        <f t="shared" si="20"/>
        <v>-1258492.1300000001</v>
      </c>
      <c r="C136" s="142">
        <f t="shared" si="19"/>
        <v>-1258067.33</v>
      </c>
    </row>
    <row r="137" spans="1:3" ht="15" outlineLevel="1">
      <c r="A137" s="124">
        <v>38473</v>
      </c>
      <c r="B137" s="121">
        <f t="shared" si="20"/>
        <v>-24231.882849380403</v>
      </c>
      <c r="C137" s="142">
        <f t="shared" si="19"/>
        <v>-1282299.2128493804</v>
      </c>
    </row>
    <row r="138" spans="1:3" ht="15" outlineLevel="1">
      <c r="A138" s="124">
        <v>38504</v>
      </c>
      <c r="B138" s="121">
        <f t="shared" si="20"/>
        <v>56351.58388217764</v>
      </c>
      <c r="C138" s="142">
        <f t="shared" si="19"/>
        <v>-1225947.6289672027</v>
      </c>
    </row>
    <row r="139" spans="1:3" ht="15" outlineLevel="1">
      <c r="A139" s="124">
        <v>38534</v>
      </c>
      <c r="B139" s="121">
        <f t="shared" si="20"/>
        <v>1197787.9083112727</v>
      </c>
      <c r="C139" s="142">
        <f t="shared" si="19"/>
        <v>-28159.720655929996</v>
      </c>
    </row>
    <row r="140" spans="1:3" ht="15" outlineLevel="1">
      <c r="A140" s="124">
        <v>38565</v>
      </c>
      <c r="B140" s="121">
        <f t="shared" si="20"/>
        <v>40505.4427403679</v>
      </c>
      <c r="C140" s="142">
        <f t="shared" si="19"/>
        <v>12345.722084437904</v>
      </c>
    </row>
    <row r="141" spans="1:3" ht="15" outlineLevel="1">
      <c r="A141" s="124">
        <v>38596</v>
      </c>
      <c r="B141" s="121">
        <f t="shared" si="20"/>
        <v>49105.722503569676</v>
      </c>
      <c r="C141" s="142">
        <f t="shared" si="19"/>
        <v>61451.44458800758</v>
      </c>
    </row>
    <row r="142" spans="1:3" ht="15" outlineLevel="1">
      <c r="A142" s="124">
        <v>38626</v>
      </c>
      <c r="B142" s="121">
        <f t="shared" si="20"/>
        <v>-70322.20306733518</v>
      </c>
      <c r="C142" s="142">
        <f t="shared" si="19"/>
        <v>-8870.758479327604</v>
      </c>
    </row>
    <row r="143" spans="1:3" ht="15" outlineLevel="1">
      <c r="A143" s="124">
        <v>38657</v>
      </c>
      <c r="B143" s="121">
        <f t="shared" si="20"/>
        <v>167669.09136175987</v>
      </c>
      <c r="C143" s="142">
        <f t="shared" si="19"/>
        <v>158798.33288243227</v>
      </c>
    </row>
    <row r="144" spans="1:3" ht="15" outlineLevel="1">
      <c r="A144" s="124">
        <v>38687</v>
      </c>
      <c r="B144" s="121">
        <f t="shared" si="20"/>
        <v>-189662.92887503828</v>
      </c>
      <c r="C144" s="142">
        <f t="shared" si="19"/>
        <v>-30864.595992606017</v>
      </c>
    </row>
    <row r="145" spans="1:3" ht="15" outlineLevel="1">
      <c r="A145" s="124">
        <v>38718</v>
      </c>
      <c r="B145" s="121">
        <f t="shared" si="20"/>
        <v>-1615.5644459429896</v>
      </c>
      <c r="C145" s="142">
        <f t="shared" si="19"/>
        <v>-32480.160438549006</v>
      </c>
    </row>
    <row r="146" spans="1:3" ht="15" outlineLevel="1">
      <c r="A146" s="124">
        <v>38749</v>
      </c>
      <c r="B146" s="121">
        <f t="shared" si="20"/>
        <v>-1597.7650022783782</v>
      </c>
      <c r="C146" s="142">
        <f t="shared" si="19"/>
        <v>-34077.925440827385</v>
      </c>
    </row>
    <row r="147" spans="1:3" ht="15" outlineLevel="1">
      <c r="A147" s="124">
        <v>38777</v>
      </c>
      <c r="B147" s="121">
        <f t="shared" si="20"/>
        <v>8729.74942681659</v>
      </c>
      <c r="C147" s="142">
        <f t="shared" si="19"/>
        <v>-25348.176014010794</v>
      </c>
    </row>
    <row r="148" spans="1:3" ht="15" outlineLevel="1">
      <c r="A148" s="124">
        <v>38808</v>
      </c>
      <c r="B148" s="121">
        <f t="shared" si="20"/>
        <v>180237.75643282896</v>
      </c>
      <c r="C148" s="142">
        <f t="shared" si="19"/>
        <v>154889.58041881816</v>
      </c>
    </row>
    <row r="149" spans="1:3" ht="15" outlineLevel="1">
      <c r="A149" s="124">
        <v>38838</v>
      </c>
      <c r="B149" s="121">
        <f t="shared" si="20"/>
        <v>-22486.42004440527</v>
      </c>
      <c r="C149" s="142">
        <f t="shared" si="19"/>
        <v>132403.1603744129</v>
      </c>
    </row>
    <row r="150" spans="1:3" ht="15" outlineLevel="1">
      <c r="A150" s="124">
        <v>38869</v>
      </c>
      <c r="B150" s="121">
        <f t="shared" si="20"/>
        <v>-136827.0627763546</v>
      </c>
      <c r="C150" s="142">
        <f t="shared" si="19"/>
        <v>-4423.902401941712</v>
      </c>
    </row>
    <row r="151" spans="1:3" ht="15" outlineLevel="1">
      <c r="A151" s="124">
        <v>38899</v>
      </c>
      <c r="B151" s="121">
        <f t="shared" si="20"/>
        <v>132260.02682556736</v>
      </c>
      <c r="C151" s="142">
        <f t="shared" si="19"/>
        <v>127836.12442362565</v>
      </c>
    </row>
    <row r="152" spans="1:3" ht="15" outlineLevel="1">
      <c r="A152" s="124">
        <v>38930</v>
      </c>
      <c r="B152" s="121">
        <f t="shared" si="20"/>
        <v>127984.61163784773</v>
      </c>
      <c r="C152" s="142">
        <f t="shared" si="19"/>
        <v>255820.73606147338</v>
      </c>
    </row>
    <row r="153" spans="1:3" ht="15" outlineLevel="1">
      <c r="A153" s="124">
        <v>38961</v>
      </c>
      <c r="B153" s="121">
        <f t="shared" si="20"/>
        <v>403207.986308452</v>
      </c>
      <c r="C153" s="142">
        <f t="shared" si="19"/>
        <v>659028.7223699254</v>
      </c>
    </row>
    <row r="154" spans="1:3" ht="15" outlineLevel="1">
      <c r="A154" s="124">
        <v>38991</v>
      </c>
      <c r="B154" s="121">
        <f t="shared" si="20"/>
        <v>2301309.270971569</v>
      </c>
      <c r="C154" s="142">
        <f t="shared" si="19"/>
        <v>2960337.9933414944</v>
      </c>
    </row>
    <row r="155" spans="1:3" ht="15" outlineLevel="1">
      <c r="A155" s="124">
        <v>39022</v>
      </c>
      <c r="B155" s="121">
        <f t="shared" si="20"/>
        <v>332995.36618052004</v>
      </c>
      <c r="C155" s="142">
        <f t="shared" si="19"/>
        <v>3293333.3595220144</v>
      </c>
    </row>
    <row r="156" spans="1:3" ht="15" outlineLevel="1">
      <c r="A156" s="124">
        <v>39052</v>
      </c>
      <c r="B156" s="121">
        <f t="shared" si="20"/>
        <v>402990.3139207843</v>
      </c>
      <c r="C156" s="142">
        <f t="shared" si="19"/>
        <v>3696323.6734427987</v>
      </c>
    </row>
    <row r="157" spans="1:3" ht="15" outlineLevel="1">
      <c r="A157" s="124">
        <v>39083</v>
      </c>
      <c r="B157" s="121">
        <f t="shared" si="20"/>
        <v>-1098768.6256900618</v>
      </c>
      <c r="C157" s="142">
        <f t="shared" si="19"/>
        <v>2597555.047752737</v>
      </c>
    </row>
    <row r="158" spans="1:3" ht="15" outlineLevel="1">
      <c r="A158" s="124">
        <v>39114</v>
      </c>
      <c r="B158" s="121">
        <f t="shared" si="20"/>
        <v>1805574.8544944848</v>
      </c>
      <c r="C158" s="142"/>
    </row>
    <row r="159" spans="1:3" ht="15" outlineLevel="1">
      <c r="A159" s="124">
        <v>39142</v>
      </c>
      <c r="B159" s="121">
        <f t="shared" si="20"/>
        <v>1816539.7063181775</v>
      </c>
      <c r="C159" s="142"/>
    </row>
    <row r="160" spans="1:3" ht="15" outlineLevel="1">
      <c r="A160" s="124">
        <v>39173</v>
      </c>
      <c r="B160" s="121">
        <f t="shared" si="20"/>
        <v>1794954.7854057043</v>
      </c>
      <c r="C160" s="142"/>
    </row>
    <row r="161" spans="1:3" ht="15" outlineLevel="1">
      <c r="A161" s="124">
        <v>39203</v>
      </c>
      <c r="B161" s="121">
        <f t="shared" si="20"/>
        <v>1742635.997802576</v>
      </c>
      <c r="C161" s="142"/>
    </row>
    <row r="162" spans="1:3" ht="15" outlineLevel="1">
      <c r="A162" s="124">
        <v>39234</v>
      </c>
      <c r="B162" s="121">
        <f t="shared" si="20"/>
        <v>1721627.9986078462</v>
      </c>
      <c r="C162" s="142"/>
    </row>
    <row r="163" spans="1:3" ht="15" outlineLevel="1">
      <c r="A163" s="124">
        <v>39264</v>
      </c>
      <c r="B163" s="121">
        <f t="shared" si="20"/>
        <v>1694760.2158527141</v>
      </c>
      <c r="C163" s="142"/>
    </row>
    <row r="164" spans="1:3" ht="15" outlineLevel="1">
      <c r="A164" s="124">
        <v>39295</v>
      </c>
      <c r="B164" s="121">
        <f t="shared" si="20"/>
        <v>1673873.258339277</v>
      </c>
      <c r="C164" s="142"/>
    </row>
    <row r="165" spans="1:3" ht="15" outlineLevel="1">
      <c r="A165" s="124">
        <v>39326</v>
      </c>
      <c r="B165" s="121">
        <f t="shared" si="20"/>
        <v>1652973.997974476</v>
      </c>
      <c r="C165" s="142"/>
    </row>
    <row r="166" spans="1:3" ht="15" outlineLevel="1">
      <c r="A166" s="124">
        <v>39356</v>
      </c>
      <c r="B166" s="121">
        <f t="shared" si="20"/>
        <v>1632079.8958622117</v>
      </c>
      <c r="C166" s="142"/>
    </row>
    <row r="167" spans="1:3" ht="15" outlineLevel="1">
      <c r="A167" s="124">
        <v>39387</v>
      </c>
      <c r="B167" s="121">
        <f t="shared" si="20"/>
        <v>1611186.7964736945</v>
      </c>
      <c r="C167" s="142"/>
    </row>
    <row r="168" spans="1:3" ht="15" outlineLevel="1">
      <c r="A168" s="124">
        <v>39417</v>
      </c>
      <c r="B168" s="121">
        <f t="shared" si="20"/>
        <v>1577087.5569434124</v>
      </c>
      <c r="C168" s="142"/>
    </row>
    <row r="169" spans="1:3" ht="15" outlineLevel="1">
      <c r="A169" s="124">
        <v>39448</v>
      </c>
      <c r="B169" s="121">
        <f t="shared" si="20"/>
        <v>1556407.6777082689</v>
      </c>
      <c r="C169" s="142"/>
    </row>
    <row r="170" spans="1:3" ht="15" outlineLevel="1">
      <c r="A170" s="124">
        <v>39479</v>
      </c>
      <c r="B170" s="121">
        <f t="shared" si="20"/>
        <v>1524057.5771822596</v>
      </c>
      <c r="C170" s="142"/>
    </row>
    <row r="171" spans="1:3" ht="15" outlineLevel="1">
      <c r="A171" s="124">
        <v>39508</v>
      </c>
      <c r="B171" s="121">
        <f t="shared" si="20"/>
        <v>1501414.3344890133</v>
      </c>
      <c r="C171" s="142"/>
    </row>
    <row r="172" spans="1:3" ht="15" outlineLevel="1">
      <c r="A172" s="124">
        <v>39539</v>
      </c>
      <c r="B172" s="121">
        <f t="shared" si="20"/>
        <v>1411840.6521691664</v>
      </c>
      <c r="C172" s="142"/>
    </row>
    <row r="173" spans="1:3" ht="15" outlineLevel="1">
      <c r="A173" s="124">
        <v>39569</v>
      </c>
      <c r="B173" s="121">
        <f t="shared" si="20"/>
        <v>1388455.563130668</v>
      </c>
      <c r="C173" s="142"/>
    </row>
    <row r="174" spans="1:3" ht="15" outlineLevel="1">
      <c r="A174" s="124">
        <v>39600</v>
      </c>
      <c r="B174" s="121">
        <f t="shared" si="20"/>
        <v>1363039.3454338324</v>
      </c>
      <c r="C174" s="142"/>
    </row>
    <row r="175" spans="1:3" ht="15" outlineLevel="1">
      <c r="A175" s="124">
        <v>39630</v>
      </c>
      <c r="B175" s="121">
        <f t="shared" si="20"/>
        <v>1344064.0692309798</v>
      </c>
      <c r="C175" s="142"/>
    </row>
    <row r="176" spans="1:3" ht="15" outlineLevel="1">
      <c r="A176" s="124">
        <v>39661</v>
      </c>
      <c r="B176" s="121">
        <f t="shared" si="20"/>
        <v>1214692.4422130864</v>
      </c>
      <c r="C176" s="142"/>
    </row>
    <row r="177" spans="1:3" ht="15" outlineLevel="1">
      <c r="A177" s="124">
        <v>39692</v>
      </c>
      <c r="B177" s="121">
        <f t="shared" si="20"/>
        <v>998110.0752837734</v>
      </c>
      <c r="C177" s="142"/>
    </row>
    <row r="178" spans="1:3" ht="15" outlineLevel="1">
      <c r="A178" s="124">
        <v>39722</v>
      </c>
      <c r="B178" s="121">
        <f t="shared" si="20"/>
        <v>873153.8735333164</v>
      </c>
      <c r="C178" s="142"/>
    </row>
    <row r="179" spans="1:3" ht="15" outlineLevel="1">
      <c r="A179" s="124">
        <v>39753</v>
      </c>
      <c r="B179" s="121">
        <f t="shared" si="20"/>
        <v>749277.9392655109</v>
      </c>
      <c r="C179" s="142"/>
    </row>
    <row r="180" spans="1:3" ht="15" outlineLevel="1">
      <c r="A180" s="124">
        <v>39783</v>
      </c>
      <c r="B180" s="121">
        <f t="shared" si="20"/>
        <v>708458.644438757</v>
      </c>
      <c r="C180" s="142"/>
    </row>
    <row r="181" spans="1:3" ht="15" outlineLevel="1">
      <c r="A181" s="124">
        <v>39814</v>
      </c>
      <c r="B181" s="121">
        <f t="shared" si="20"/>
        <v>587774.7777487397</v>
      </c>
      <c r="C181" s="142"/>
    </row>
    <row r="182" spans="1:3" ht="15" outlineLevel="1">
      <c r="A182" s="124">
        <v>39845</v>
      </c>
      <c r="B182" s="121">
        <f t="shared" si="20"/>
        <v>560288.2237081131</v>
      </c>
      <c r="C182" s="142"/>
    </row>
    <row r="183" spans="1:3" ht="15" outlineLevel="1">
      <c r="A183" s="124">
        <v>39873</v>
      </c>
      <c r="B183" s="121">
        <f t="shared" si="20"/>
        <v>552628.862797597</v>
      </c>
      <c r="C183" s="142"/>
    </row>
    <row r="184" spans="1:3" ht="15" outlineLevel="1">
      <c r="A184" s="124">
        <v>39904</v>
      </c>
      <c r="B184" s="121">
        <f t="shared" si="20"/>
        <v>496881.06834772066</v>
      </c>
      <c r="C184" s="142"/>
    </row>
    <row r="185" spans="1:3" ht="15" outlineLevel="1">
      <c r="A185" s="124">
        <v>39934</v>
      </c>
      <c r="B185" s="121">
        <f t="shared" si="20"/>
        <v>487614.94952520874</v>
      </c>
      <c r="C185" s="142"/>
    </row>
    <row r="186" spans="1:3" ht="15" outlineLevel="1">
      <c r="A186" s="124">
        <v>39965</v>
      </c>
      <c r="B186" s="121">
        <f t="shared" si="20"/>
        <v>470565.67737217323</v>
      </c>
      <c r="C186" s="142"/>
    </row>
    <row r="187" spans="1:3" ht="15" outlineLevel="1">
      <c r="A187" s="124">
        <v>39995</v>
      </c>
      <c r="B187" s="121">
        <f t="shared" si="20"/>
        <v>454402.3394009364</v>
      </c>
      <c r="C187" s="142"/>
    </row>
    <row r="188" spans="1:3" ht="15" outlineLevel="1">
      <c r="A188" s="124">
        <v>40026</v>
      </c>
      <c r="B188" s="121">
        <f t="shared" si="20"/>
        <v>443569.8281915455</v>
      </c>
      <c r="C188" s="142"/>
    </row>
    <row r="189" spans="1:3" ht="15" outlineLevel="1">
      <c r="A189" s="124">
        <v>40057</v>
      </c>
      <c r="B189" s="121">
        <f t="shared" si="20"/>
        <v>418502.98002598505</v>
      </c>
      <c r="C189" s="142"/>
    </row>
    <row r="190" spans="1:3" ht="15" outlineLevel="1">
      <c r="A190" s="124">
        <v>40087</v>
      </c>
      <c r="B190" s="121">
        <f t="shared" si="20"/>
        <v>380281.2453079006</v>
      </c>
      <c r="C190" s="142"/>
    </row>
    <row r="191" spans="1:3" ht="15" outlineLevel="1">
      <c r="A191" s="124">
        <v>40118</v>
      </c>
      <c r="B191" s="121">
        <f t="shared" si="20"/>
        <v>204406.49819453058</v>
      </c>
      <c r="C191" s="142"/>
    </row>
    <row r="192" spans="1:3" ht="15" outlineLevel="1">
      <c r="A192" s="124">
        <v>40148</v>
      </c>
      <c r="B192" s="121">
        <f t="shared" si="20"/>
        <v>140892.75769066086</v>
      </c>
      <c r="C192" s="142"/>
    </row>
  </sheetData>
  <mergeCells count="6">
    <mergeCell ref="AT2:AU2"/>
    <mergeCell ref="P2:AI2"/>
    <mergeCell ref="A130:B130"/>
    <mergeCell ref="A1:B1"/>
    <mergeCell ref="A66:B66"/>
    <mergeCell ref="F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27"/>
  <sheetViews>
    <sheetView workbookViewId="0" topLeftCell="A1">
      <selection activeCell="B5" sqref="B5"/>
    </sheetView>
  </sheetViews>
  <sheetFormatPr defaultColWidth="9.140625" defaultRowHeight="12.75"/>
  <cols>
    <col min="2" max="2" width="25.140625" style="12" customWidth="1"/>
    <col min="3" max="3" width="16.7109375" style="0" customWidth="1"/>
    <col min="4" max="4" width="17.00390625" style="0" customWidth="1"/>
    <col min="5" max="5" width="9.7109375" style="11" customWidth="1"/>
  </cols>
  <sheetData>
    <row r="4" spans="2:4" ht="15.75">
      <c r="B4" s="23" t="s">
        <v>27</v>
      </c>
      <c r="C4" s="10"/>
      <c r="D4" s="10"/>
    </row>
    <row r="5" spans="2:4" ht="15.75">
      <c r="B5" s="23" t="s">
        <v>140</v>
      </c>
      <c r="C5" s="10"/>
      <c r="D5" s="10"/>
    </row>
    <row r="6" spans="2:4" ht="18">
      <c r="B6" s="9"/>
      <c r="C6" s="10"/>
      <c r="D6" s="10"/>
    </row>
    <row r="7" spans="2:4" ht="51" customHeight="1">
      <c r="B7" s="15" t="s">
        <v>10</v>
      </c>
      <c r="C7" s="15" t="s">
        <v>11</v>
      </c>
      <c r="D7" s="15" t="s">
        <v>29</v>
      </c>
    </row>
    <row r="8" spans="2:5" ht="15" customHeight="1">
      <c r="B8" s="17" t="s">
        <v>63</v>
      </c>
      <c r="C8" s="121">
        <f>Расчет!D66</f>
        <v>0</v>
      </c>
      <c r="D8" s="121">
        <f>C8/1.18*0.18</f>
        <v>0</v>
      </c>
      <c r="E8"/>
    </row>
    <row r="9" spans="2:5" ht="15" customHeight="1">
      <c r="B9" s="19" t="s">
        <v>28</v>
      </c>
      <c r="C9" s="122">
        <f>SUM(C8:C8)</f>
        <v>0</v>
      </c>
      <c r="D9" s="122">
        <f>SUM(D8:D8)</f>
        <v>0</v>
      </c>
      <c r="E9"/>
    </row>
    <row r="10" ht="15" customHeight="1">
      <c r="E10"/>
    </row>
    <row r="11" ht="15" customHeight="1">
      <c r="E11"/>
    </row>
    <row r="12" spans="3:5" ht="15" customHeight="1">
      <c r="C12" s="26"/>
      <c r="E12"/>
    </row>
    <row r="13" ht="15" customHeight="1"/>
    <row r="14" ht="15" customHeight="1">
      <c r="E14"/>
    </row>
    <row r="15" spans="1:5" ht="15" customHeight="1">
      <c r="A15" s="414" t="s">
        <v>37</v>
      </c>
      <c r="B15" s="414"/>
      <c r="C15" s="101"/>
      <c r="D15" s="415" t="s">
        <v>38</v>
      </c>
      <c r="E15" s="415"/>
    </row>
    <row r="16" ht="15" customHeight="1">
      <c r="E16"/>
    </row>
    <row r="17" ht="15" customHeight="1">
      <c r="E17"/>
    </row>
    <row r="18" ht="15" customHeight="1">
      <c r="E18"/>
    </row>
    <row r="19" ht="15" customHeight="1">
      <c r="E19"/>
    </row>
    <row r="20" ht="15" customHeight="1">
      <c r="E20"/>
    </row>
    <row r="21" ht="18.75" customHeight="1">
      <c r="E21"/>
    </row>
    <row r="22" spans="4:5" ht="15" customHeight="1">
      <c r="D22" s="26"/>
      <c r="E22"/>
    </row>
    <row r="23" ht="15" customHeight="1">
      <c r="E23"/>
    </row>
    <row r="24" ht="15" customHeight="1">
      <c r="E24"/>
    </row>
    <row r="25" ht="15" customHeight="1">
      <c r="E25"/>
    </row>
    <row r="26" ht="15" customHeight="1">
      <c r="E26"/>
    </row>
    <row r="27" ht="15" customHeight="1">
      <c r="E27"/>
    </row>
  </sheetData>
  <mergeCells count="2">
    <mergeCell ref="A15:B15"/>
    <mergeCell ref="D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26"/>
  <sheetViews>
    <sheetView workbookViewId="0" topLeftCell="A1">
      <selection activeCell="C15" sqref="C15:C16"/>
    </sheetView>
  </sheetViews>
  <sheetFormatPr defaultColWidth="9.140625" defaultRowHeight="12.75"/>
  <cols>
    <col min="2" max="2" width="25.140625" style="12" customWidth="1"/>
    <col min="3" max="3" width="16.7109375" style="0" customWidth="1"/>
    <col min="4" max="4" width="17.00390625" style="0" customWidth="1"/>
    <col min="5" max="5" width="9.7109375" style="11" customWidth="1"/>
  </cols>
  <sheetData>
    <row r="4" spans="2:5" ht="15.75">
      <c r="B4" s="23" t="s">
        <v>27</v>
      </c>
      <c r="C4" s="10"/>
      <c r="D4" s="10"/>
      <c r="E4"/>
    </row>
    <row r="5" spans="2:5" ht="15.75">
      <c r="B5" s="23" t="s">
        <v>140</v>
      </c>
      <c r="C5" s="10"/>
      <c r="D5" s="10"/>
      <c r="E5"/>
    </row>
    <row r="6" spans="2:5" ht="18">
      <c r="B6" s="9"/>
      <c r="C6" s="10"/>
      <c r="D6" s="10"/>
      <c r="E6"/>
    </row>
    <row r="7" spans="2:5" ht="51" customHeight="1">
      <c r="B7" s="15" t="s">
        <v>10</v>
      </c>
      <c r="C7" s="15" t="s">
        <v>11</v>
      </c>
      <c r="D7" s="15" t="s">
        <v>29</v>
      </c>
      <c r="E7"/>
    </row>
    <row r="8" spans="2:5" ht="15" customHeight="1">
      <c r="B8" s="16" t="s">
        <v>13</v>
      </c>
      <c r="C8" s="121">
        <f>Расчет!F66</f>
        <v>14469.199999999953</v>
      </c>
      <c r="D8" s="121">
        <f aca="true" t="shared" si="0" ref="D8:D16">C8/1.18*0.18</f>
        <v>2207.1661016949083</v>
      </c>
      <c r="E8"/>
    </row>
    <row r="9" spans="2:5" ht="15" customHeight="1">
      <c r="B9" s="16" t="s">
        <v>14</v>
      </c>
      <c r="C9" s="121">
        <f>Расчет!G66</f>
        <v>2771.1300000000047</v>
      </c>
      <c r="D9" s="121">
        <f t="shared" si="0"/>
        <v>422.7147457627126</v>
      </c>
      <c r="E9"/>
    </row>
    <row r="10" spans="2:5" ht="15" customHeight="1">
      <c r="B10" s="16" t="s">
        <v>30</v>
      </c>
      <c r="C10" s="121">
        <f>Расчет!H66</f>
        <v>6441.619999999995</v>
      </c>
      <c r="D10" s="121">
        <f>C10/1.18*0.18</f>
        <v>982.6199999999993</v>
      </c>
      <c r="E10"/>
    </row>
    <row r="11" spans="2:5" ht="15" customHeight="1">
      <c r="B11" s="17" t="s">
        <v>26</v>
      </c>
      <c r="C11" s="121">
        <f>Расчет!I66</f>
        <v>15421.419999999984</v>
      </c>
      <c r="D11" s="121">
        <f>C11/1.18*0.18</f>
        <v>2352.419999999998</v>
      </c>
      <c r="E11"/>
    </row>
    <row r="12" spans="2:5" ht="15" customHeight="1">
      <c r="B12" s="17" t="s">
        <v>25</v>
      </c>
      <c r="C12" s="121">
        <f>Расчет!J66</f>
        <v>9478.940000000002</v>
      </c>
      <c r="D12" s="121">
        <f t="shared" si="0"/>
        <v>1445.9400000000005</v>
      </c>
      <c r="E12"/>
    </row>
    <row r="13" spans="2:5" ht="15" customHeight="1">
      <c r="B13" s="17" t="s">
        <v>58</v>
      </c>
      <c r="C13" s="121">
        <f>Расчет!K66</f>
        <v>2060.402244897952</v>
      </c>
      <c r="D13" s="121">
        <f t="shared" si="0"/>
        <v>314.29864752680623</v>
      </c>
      <c r="E13"/>
    </row>
    <row r="14" spans="2:5" ht="15" customHeight="1">
      <c r="B14" s="17" t="s">
        <v>44</v>
      </c>
      <c r="C14" s="121">
        <v>0</v>
      </c>
      <c r="D14" s="121">
        <f t="shared" si="0"/>
        <v>0</v>
      </c>
      <c r="E14"/>
    </row>
    <row r="15" spans="2:5" ht="15" customHeight="1">
      <c r="B15" s="17" t="s">
        <v>101</v>
      </c>
      <c r="C15" s="121">
        <f>Расчет!M66</f>
        <v>25931.679999999993</v>
      </c>
      <c r="D15" s="121">
        <f t="shared" si="0"/>
        <v>3955.6799999999994</v>
      </c>
      <c r="E15"/>
    </row>
    <row r="16" spans="2:5" ht="15" customHeight="1">
      <c r="B16" s="17" t="s">
        <v>128</v>
      </c>
      <c r="C16" s="121">
        <f>Расчет!N66</f>
        <v>26637.320000000007</v>
      </c>
      <c r="D16" s="121">
        <f t="shared" si="0"/>
        <v>4063.320000000001</v>
      </c>
      <c r="E16"/>
    </row>
    <row r="17" spans="2:5" ht="15" customHeight="1">
      <c r="B17" s="19" t="s">
        <v>28</v>
      </c>
      <c r="C17" s="122">
        <f>SUM(C8:C16)</f>
        <v>103211.71224489789</v>
      </c>
      <c r="D17" s="122">
        <f>SUM(D8:D16)</f>
        <v>15744.159494984426</v>
      </c>
      <c r="E17"/>
    </row>
    <row r="18" spans="4:5" ht="15" customHeight="1">
      <c r="D18" s="11"/>
      <c r="E18" s="22"/>
    </row>
    <row r="19" ht="15" customHeight="1">
      <c r="E19"/>
    </row>
    <row r="20" spans="4:5" ht="18.75" customHeight="1">
      <c r="D20" s="11"/>
      <c r="E20"/>
    </row>
    <row r="21" spans="2:5" ht="15" customHeight="1">
      <c r="B21" s="20"/>
      <c r="C21" s="21"/>
      <c r="E21"/>
    </row>
    <row r="22" spans="1:5" ht="15" customHeight="1">
      <c r="A22" s="20" t="s">
        <v>37</v>
      </c>
      <c r="D22" s="415" t="s">
        <v>38</v>
      </c>
      <c r="E22" s="415"/>
    </row>
    <row r="23" ht="15" customHeight="1">
      <c r="E23"/>
    </row>
    <row r="24" spans="4:5" ht="15" customHeight="1">
      <c r="D24" s="26"/>
      <c r="E24"/>
    </row>
    <row r="25" ht="15" customHeight="1">
      <c r="E25"/>
    </row>
    <row r="26" ht="15" customHeight="1">
      <c r="E26"/>
    </row>
    <row r="27" ht="15" customHeight="1"/>
    <row r="28" ht="15" customHeight="1"/>
    <row r="29" ht="15" customHeight="1"/>
    <row r="30" ht="39.75" customHeight="1"/>
    <row r="31" ht="15" customHeight="1"/>
    <row r="32" ht="15" customHeight="1"/>
  </sheetData>
  <mergeCells count="1">
    <mergeCell ref="D22:E22"/>
  </mergeCells>
  <printOptions/>
  <pageMargins left="0.72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2" sqref="B2"/>
    </sheetView>
  </sheetViews>
  <sheetFormatPr defaultColWidth="9.140625" defaultRowHeight="12.75"/>
  <cols>
    <col min="2" max="2" width="25.57421875" style="0" customWidth="1"/>
    <col min="3" max="3" width="15.421875" style="0" bestFit="1" customWidth="1"/>
    <col min="4" max="4" width="16.57421875" style="0" customWidth="1"/>
  </cols>
  <sheetData>
    <row r="1" ht="15.75">
      <c r="B1" s="23" t="s">
        <v>27</v>
      </c>
    </row>
    <row r="2" ht="15.75">
      <c r="B2" s="23" t="s">
        <v>140</v>
      </c>
    </row>
    <row r="4" spans="2:4" ht="51" customHeight="1">
      <c r="B4" s="15" t="s">
        <v>10</v>
      </c>
      <c r="C4" s="15" t="s">
        <v>11</v>
      </c>
      <c r="D4" s="15" t="s">
        <v>29</v>
      </c>
    </row>
    <row r="5" spans="2:4" ht="15" customHeight="1">
      <c r="B5" s="18" t="s">
        <v>15</v>
      </c>
      <c r="C5" s="121">
        <f>Расчет!P66</f>
        <v>76623.3500000001</v>
      </c>
      <c r="D5" s="121">
        <f>C5/1.18*0.18</f>
        <v>11688.307627118658</v>
      </c>
    </row>
    <row r="6" spans="2:4" ht="15" customHeight="1">
      <c r="B6" s="17" t="s">
        <v>16</v>
      </c>
      <c r="C6" s="121">
        <f>Расчет!Q66</f>
        <v>7648.609999999986</v>
      </c>
      <c r="D6" s="121">
        <f>C6/1.18*0.18</f>
        <v>1166.7371186440657</v>
      </c>
    </row>
    <row r="7" spans="2:4" ht="15" customHeight="1">
      <c r="B7" s="17" t="s">
        <v>17</v>
      </c>
      <c r="C7" s="121">
        <f>Расчет!R66</f>
        <v>10899.520000000019</v>
      </c>
      <c r="D7" s="121">
        <f>C7/1.18*0.18</f>
        <v>1662.6386440677993</v>
      </c>
    </row>
    <row r="8" spans="2:5" ht="15" customHeight="1">
      <c r="B8" s="17" t="s">
        <v>5</v>
      </c>
      <c r="C8" s="121">
        <f>Расчет!S66</f>
        <v>60075.84999999986</v>
      </c>
      <c r="D8" s="121">
        <f>C8/1.18*0.18</f>
        <v>9164.112711864385</v>
      </c>
      <c r="E8" s="22"/>
    </row>
    <row r="9" spans="2:4" ht="15" customHeight="1">
      <c r="B9" s="17" t="s">
        <v>18</v>
      </c>
      <c r="C9" s="121">
        <f>Расчет!T66</f>
        <v>12820.399999999994</v>
      </c>
      <c r="D9" s="121">
        <f aca="true" t="shared" si="0" ref="D9:D33">C9/1.18*0.18</f>
        <v>1955.6542372881347</v>
      </c>
    </row>
    <row r="10" spans="2:4" ht="15" customHeight="1">
      <c r="B10" s="17" t="s">
        <v>20</v>
      </c>
      <c r="C10" s="121">
        <f>Расчет!U66</f>
        <v>12905.220000000001</v>
      </c>
      <c r="D10" s="121">
        <f>C10/1.18*0.18</f>
        <v>1968.5928813559326</v>
      </c>
    </row>
    <row r="11" spans="2:4" ht="15" customHeight="1">
      <c r="B11" s="17" t="s">
        <v>22</v>
      </c>
      <c r="C11" s="121">
        <f>Расчет!V66</f>
        <v>22155.030000000028</v>
      </c>
      <c r="D11" s="121">
        <f>C11/1.18*0.18</f>
        <v>3379.5808474576315</v>
      </c>
    </row>
    <row r="12" spans="2:4" ht="15" customHeight="1">
      <c r="B12" s="17" t="s">
        <v>23</v>
      </c>
      <c r="C12" s="121">
        <f>Расчет!W66</f>
        <v>11256.429999999993</v>
      </c>
      <c r="D12" s="121">
        <f>C12/1.18*0.18</f>
        <v>1717.0825423728802</v>
      </c>
    </row>
    <row r="13" spans="2:4" ht="15" customHeight="1">
      <c r="B13" s="17" t="s">
        <v>21</v>
      </c>
      <c r="C13" s="121">
        <f>Расчет!X66</f>
        <v>2485.3600000000006</v>
      </c>
      <c r="D13" s="121">
        <f>C13/1.18*0.18</f>
        <v>379.1227118644068</v>
      </c>
    </row>
    <row r="14" spans="2:4" ht="15" customHeight="1">
      <c r="B14" s="17" t="s">
        <v>19</v>
      </c>
      <c r="C14" s="121">
        <f>Расчет!Y66</f>
        <v>7829.460000000006</v>
      </c>
      <c r="D14" s="121">
        <f t="shared" si="0"/>
        <v>1194.324406779662</v>
      </c>
    </row>
    <row r="15" spans="2:4" ht="15" customHeight="1">
      <c r="B15" s="17" t="s">
        <v>24</v>
      </c>
      <c r="C15" s="121">
        <f>Расчет!Z66</f>
        <v>138021.3700000001</v>
      </c>
      <c r="D15" s="121">
        <f t="shared" si="0"/>
        <v>21054.10728813561</v>
      </c>
    </row>
    <row r="16" spans="2:4" ht="15" customHeight="1">
      <c r="B16" s="17" t="s">
        <v>36</v>
      </c>
      <c r="C16" s="121">
        <f>Расчет!AA66</f>
        <v>4390.827611499291</v>
      </c>
      <c r="D16" s="121">
        <f>C16/1.18*0.18</f>
        <v>669.7872627710784</v>
      </c>
    </row>
    <row r="17" spans="2:4" ht="15" customHeight="1">
      <c r="B17" s="17" t="s">
        <v>42</v>
      </c>
      <c r="C17" s="121">
        <f>Расчет!AB66</f>
        <v>3145.58494793476</v>
      </c>
      <c r="D17" s="121">
        <f>C17/1.18*0.18</f>
        <v>479.8349920578448</v>
      </c>
    </row>
    <row r="18" spans="2:4" ht="15" customHeight="1">
      <c r="B18" s="17" t="s">
        <v>60</v>
      </c>
      <c r="C18" s="121">
        <f>Расчет!AC66</f>
        <v>9163.156540894095</v>
      </c>
      <c r="D18" s="121">
        <f>C18/1.18*0.18</f>
        <v>1397.7696418313026</v>
      </c>
    </row>
    <row r="19" spans="2:4" ht="15" customHeight="1">
      <c r="B19" s="17" t="s">
        <v>35</v>
      </c>
      <c r="C19" s="121">
        <f>Расчет!AD66</f>
        <v>62363.93977499986</v>
      </c>
      <c r="D19" s="121">
        <f t="shared" si="0"/>
        <v>9513.143355508453</v>
      </c>
    </row>
    <row r="20" spans="2:4" ht="15" customHeight="1">
      <c r="B20" s="17" t="s">
        <v>33</v>
      </c>
      <c r="C20" s="121">
        <f>Расчет!AE66</f>
        <v>5294.210392459965</v>
      </c>
      <c r="D20" s="121">
        <f t="shared" si="0"/>
        <v>807.5914157989778</v>
      </c>
    </row>
    <row r="21" spans="2:4" ht="15" customHeight="1">
      <c r="B21" s="17" t="s">
        <v>32</v>
      </c>
      <c r="C21" s="121">
        <f>Расчет!AF66</f>
        <v>13884.449688297173</v>
      </c>
      <c r="D21" s="121">
        <f t="shared" si="0"/>
        <v>2117.9669016046532</v>
      </c>
    </row>
    <row r="22" spans="2:4" ht="15" customHeight="1">
      <c r="B22" s="17" t="s">
        <v>40</v>
      </c>
      <c r="C22" s="121">
        <f>Расчет!AG66</f>
        <v>13592.445397833086</v>
      </c>
      <c r="D22" s="121">
        <f t="shared" si="0"/>
        <v>2073.423874245725</v>
      </c>
    </row>
    <row r="23" spans="2:4" ht="15" customHeight="1">
      <c r="B23" s="17" t="s">
        <v>62</v>
      </c>
      <c r="C23" s="121">
        <f>Расчет!AH66</f>
        <v>14173.357999999993</v>
      </c>
      <c r="D23" s="121">
        <f t="shared" si="0"/>
        <v>2162.037661016948</v>
      </c>
    </row>
    <row r="24" spans="2:4" ht="15" customHeight="1">
      <c r="B24" s="17" t="s">
        <v>102</v>
      </c>
      <c r="C24" s="121">
        <f>Расчет!AI66</f>
        <v>133038.7646000001</v>
      </c>
      <c r="D24" s="121">
        <f t="shared" si="0"/>
        <v>20294.048837288152</v>
      </c>
    </row>
    <row r="25" spans="2:4" ht="15" customHeight="1">
      <c r="B25" s="17" t="s">
        <v>129</v>
      </c>
      <c r="C25" s="121">
        <f>Расчет!AJ66</f>
        <v>15918.119818940108</v>
      </c>
      <c r="D25" s="121">
        <f t="shared" si="0"/>
        <v>2428.187768990864</v>
      </c>
    </row>
    <row r="26" spans="2:4" ht="15" customHeight="1">
      <c r="B26" s="17" t="s">
        <v>130</v>
      </c>
      <c r="C26" s="121">
        <f>Расчет!AK66</f>
        <v>85735.82999999996</v>
      </c>
      <c r="D26" s="121">
        <f t="shared" si="0"/>
        <v>13078.346949152536</v>
      </c>
    </row>
    <row r="27" spans="2:4" ht="15" customHeight="1">
      <c r="B27" s="17" t="s">
        <v>131</v>
      </c>
      <c r="C27" s="121">
        <f>Расчет!AL66</f>
        <v>1222.5730212175658</v>
      </c>
      <c r="D27" s="121">
        <f t="shared" si="0"/>
        <v>186.49418967725583</v>
      </c>
    </row>
    <row r="28" spans="2:4" ht="15" customHeight="1">
      <c r="B28" s="17" t="s">
        <v>132</v>
      </c>
      <c r="C28" s="121">
        <f>Расчет!AM66</f>
        <v>9440.19087619934</v>
      </c>
      <c r="D28" s="121">
        <f t="shared" si="0"/>
        <v>1440.029116708374</v>
      </c>
    </row>
    <row r="29" spans="2:4" ht="15" customHeight="1">
      <c r="B29" s="17" t="s">
        <v>133</v>
      </c>
      <c r="C29" s="121">
        <f>Расчет!AN66</f>
        <v>67628.51699999999</v>
      </c>
      <c r="D29" s="121">
        <f t="shared" si="0"/>
        <v>10316.214457627117</v>
      </c>
    </row>
    <row r="30" spans="2:4" ht="15" customHeight="1">
      <c r="B30" s="17" t="s">
        <v>134</v>
      </c>
      <c r="C30" s="121">
        <f>Расчет!AO66</f>
        <v>64458.36999999988</v>
      </c>
      <c r="D30" s="121">
        <f t="shared" si="0"/>
        <v>9832.63271186439</v>
      </c>
    </row>
    <row r="31" spans="2:4" ht="15" customHeight="1">
      <c r="B31" s="17" t="s">
        <v>135</v>
      </c>
      <c r="C31" s="121">
        <f>Расчет!AP66</f>
        <v>859.0599999999977</v>
      </c>
      <c r="D31" s="121">
        <f t="shared" si="0"/>
        <v>131.04305084745727</v>
      </c>
    </row>
    <row r="32" spans="2:4" ht="15" customHeight="1">
      <c r="B32" s="17" t="s">
        <v>139</v>
      </c>
      <c r="C32" s="121">
        <f>Расчет!AQ66</f>
        <v>4828.3499999999985</v>
      </c>
      <c r="D32" s="121">
        <f t="shared" si="0"/>
        <v>736.5279661016947</v>
      </c>
    </row>
    <row r="33" spans="2:4" ht="15" customHeight="1">
      <c r="B33" s="17" t="s">
        <v>136</v>
      </c>
      <c r="C33" s="121">
        <f>Расчет!AR66</f>
        <v>915.8099999999995</v>
      </c>
      <c r="D33" s="121">
        <f t="shared" si="0"/>
        <v>139.69983050847452</v>
      </c>
    </row>
    <row r="34" spans="2:5" ht="15" customHeight="1">
      <c r="B34" s="19" t="s">
        <v>28</v>
      </c>
      <c r="C34" s="122">
        <f>SUM(C5:C33)</f>
        <v>872774.1576702754</v>
      </c>
      <c r="D34" s="122">
        <f>SUM(D5:D33)</f>
        <v>133135.04100055044</v>
      </c>
      <c r="E34" s="27"/>
    </row>
    <row r="35" ht="15" customHeight="1">
      <c r="E35" s="22"/>
    </row>
    <row r="36" ht="15" customHeight="1"/>
    <row r="37" ht="15" customHeight="1"/>
    <row r="38" spans="1:5" ht="15" customHeight="1">
      <c r="A38" s="414" t="s">
        <v>37</v>
      </c>
      <c r="B38" s="414"/>
      <c r="C38" s="21"/>
      <c r="D38" s="415" t="s">
        <v>38</v>
      </c>
      <c r="E38" s="415"/>
    </row>
  </sheetData>
  <mergeCells count="2">
    <mergeCell ref="A38:B38"/>
    <mergeCell ref="D38:E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2" sqref="B2"/>
    </sheetView>
  </sheetViews>
  <sheetFormatPr defaultColWidth="9.140625" defaultRowHeight="12.75"/>
  <cols>
    <col min="2" max="2" width="25.57421875" style="0" customWidth="1"/>
    <col min="3" max="3" width="15.421875" style="0" bestFit="1" customWidth="1"/>
    <col min="4" max="4" width="16.57421875" style="0" customWidth="1"/>
  </cols>
  <sheetData>
    <row r="1" ht="15.75">
      <c r="B1" s="23" t="s">
        <v>27</v>
      </c>
    </row>
    <row r="2" ht="15.75">
      <c r="B2" s="23" t="s">
        <v>140</v>
      </c>
    </row>
    <row r="4" spans="2:4" ht="51" customHeight="1">
      <c r="B4" s="15" t="s">
        <v>10</v>
      </c>
      <c r="C4" s="15" t="s">
        <v>11</v>
      </c>
      <c r="D4" s="15" t="s">
        <v>29</v>
      </c>
    </row>
    <row r="5" spans="2:4" ht="15" customHeight="1">
      <c r="B5" s="16" t="s">
        <v>12</v>
      </c>
      <c r="C5" s="121">
        <f>Расчет!AT66</f>
        <v>90395.75072888425</v>
      </c>
      <c r="D5" s="121">
        <f>C5/1.18*0.18</f>
        <v>13789.182314575562</v>
      </c>
    </row>
    <row r="6" spans="2:4" ht="15" customHeight="1">
      <c r="B6" s="17" t="s">
        <v>56</v>
      </c>
      <c r="C6" s="121">
        <f>Расчет!AU66</f>
        <v>216717.87568000006</v>
      </c>
      <c r="D6" s="121">
        <f>C6/1.18*0.18</f>
        <v>33058.659002033906</v>
      </c>
    </row>
    <row r="7" spans="2:5" ht="15" customHeight="1">
      <c r="B7" s="19" t="s">
        <v>28</v>
      </c>
      <c r="C7" s="122">
        <f>SUM(C5:C6)</f>
        <v>307113.6264088843</v>
      </c>
      <c r="D7" s="122">
        <f>SUM(D5:D6)</f>
        <v>46847.84131660947</v>
      </c>
      <c r="E7" s="27"/>
    </row>
    <row r="8" ht="15" customHeight="1">
      <c r="E8" s="22"/>
    </row>
    <row r="9" ht="15" customHeight="1"/>
    <row r="10" ht="15" customHeight="1"/>
    <row r="11" spans="1:5" ht="15" customHeight="1">
      <c r="A11" s="414" t="s">
        <v>37</v>
      </c>
      <c r="B11" s="414"/>
      <c r="C11" s="21"/>
      <c r="D11" s="415" t="s">
        <v>38</v>
      </c>
      <c r="E11" s="415"/>
    </row>
    <row r="17" ht="12.75">
      <c r="C17" s="26"/>
    </row>
  </sheetData>
  <mergeCells count="2">
    <mergeCell ref="A11:B11"/>
    <mergeCell ref="D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17" sqref="F17"/>
    </sheetView>
  </sheetViews>
  <sheetFormatPr defaultColWidth="9.140625" defaultRowHeight="12.75"/>
  <cols>
    <col min="2" max="2" width="25.57421875" style="0" customWidth="1"/>
    <col min="3" max="3" width="15.421875" style="0" bestFit="1" customWidth="1"/>
    <col min="4" max="4" width="16.57421875" style="0" customWidth="1"/>
  </cols>
  <sheetData>
    <row r="1" ht="15.75">
      <c r="B1" s="23" t="s">
        <v>27</v>
      </c>
    </row>
    <row r="2" ht="15.75">
      <c r="B2" s="23" t="s">
        <v>140</v>
      </c>
    </row>
    <row r="4" spans="2:4" ht="51" customHeight="1">
      <c r="B4" s="15" t="s">
        <v>10</v>
      </c>
      <c r="C4" s="15" t="s">
        <v>11</v>
      </c>
      <c r="D4" s="15" t="s">
        <v>29</v>
      </c>
    </row>
    <row r="5" spans="2:4" ht="15" customHeight="1">
      <c r="B5" s="17" t="s">
        <v>137</v>
      </c>
      <c r="C5" s="121">
        <f>Расчет!AW66</f>
        <v>27035.64592316636</v>
      </c>
      <c r="D5" s="121">
        <f>C5/1.18*0.18</f>
        <v>4124.081581499953</v>
      </c>
    </row>
    <row r="6" spans="2:5" ht="15" customHeight="1">
      <c r="B6" s="19" t="s">
        <v>28</v>
      </c>
      <c r="C6" s="122">
        <f>SUM(C5:C5)</f>
        <v>27035.64592316636</v>
      </c>
      <c r="D6" s="122">
        <f>SUM(D5:D5)</f>
        <v>4124.081581499953</v>
      </c>
      <c r="E6" s="27"/>
    </row>
    <row r="7" ht="15" customHeight="1">
      <c r="E7" s="22"/>
    </row>
    <row r="8" ht="15" customHeight="1"/>
    <row r="9" ht="15" customHeight="1"/>
    <row r="10" spans="1:5" ht="15" customHeight="1">
      <c r="A10" s="414" t="s">
        <v>37</v>
      </c>
      <c r="B10" s="414"/>
      <c r="C10" s="21"/>
      <c r="D10" s="415" t="s">
        <v>38</v>
      </c>
      <c r="E10" s="415"/>
    </row>
    <row r="16" ht="12.75">
      <c r="C16" s="26"/>
    </row>
  </sheetData>
  <mergeCells count="2">
    <mergeCell ref="A10:B10"/>
    <mergeCell ref="D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urist2</cp:lastModifiedBy>
  <cp:lastPrinted>2007-02-14T12:16:06Z</cp:lastPrinted>
  <dcterms:created xsi:type="dcterms:W3CDTF">1996-10-08T23:32:33Z</dcterms:created>
  <dcterms:modified xsi:type="dcterms:W3CDTF">2007-02-19T06:57:36Z</dcterms:modified>
  <cp:category/>
  <cp:version/>
  <cp:contentType/>
  <cp:contentStatus/>
</cp:coreProperties>
</file>